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  協会関係\08  結果\市民大会（一般）\冬季\"/>
    </mc:Choice>
  </mc:AlternateContent>
  <xr:revisionPtr revIDLastSave="0" documentId="13_ncr:1_{C0395D68-A7D8-4E9F-AED6-D349E2242D66}" xr6:coauthVersionLast="36" xr6:coauthVersionMax="47" xr10:uidLastSave="{00000000-0000-0000-0000-000000000000}"/>
  <bookViews>
    <workbookView xWindow="-105" yWindow="-105" windowWidth="19395" windowHeight="10395" activeTab="1" xr2:uid="{9C1D24A6-6B26-4B4D-9F9B-A4675DB6B7D1}"/>
  </bookViews>
  <sheets>
    <sheet name="04冬季結果" sheetId="2" r:id="rId1"/>
    <sheet name="決勝Ｔ" sheetId="3" r:id="rId2"/>
  </sheets>
  <definedNames>
    <definedName name="_xlnm.Print_Area" localSheetId="0">'04冬季結果'!$A$1:$AQ$48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 s="1"/>
  <c r="F10" i="2"/>
  <c r="H10" i="2"/>
  <c r="G10" i="2" s="1"/>
  <c r="J10" i="2"/>
  <c r="L10" i="2"/>
  <c r="K10" i="2" s="1"/>
  <c r="N10" i="2"/>
  <c r="P10" i="2"/>
  <c r="O10" i="2" s="1"/>
  <c r="R10" i="2"/>
  <c r="T10" i="2"/>
  <c r="S10" i="2" s="1"/>
  <c r="V10" i="2"/>
  <c r="AA10" i="2"/>
  <c r="AC10" i="2"/>
  <c r="AE10" i="2"/>
  <c r="AO10" i="2"/>
  <c r="D19" i="2"/>
  <c r="C19" i="2" s="1"/>
  <c r="F19" i="2"/>
  <c r="H19" i="2"/>
  <c r="G19" i="2" s="1"/>
  <c r="J19" i="2"/>
  <c r="L19" i="2"/>
  <c r="K19" i="2" s="1"/>
  <c r="N19" i="2"/>
  <c r="P19" i="2"/>
  <c r="O19" i="2" s="1"/>
  <c r="R19" i="2"/>
  <c r="T19" i="2"/>
  <c r="S19" i="2" s="1"/>
  <c r="V19" i="2"/>
  <c r="AA19" i="2"/>
  <c r="AC19" i="2"/>
  <c r="AE19" i="2"/>
  <c r="AG19" i="2"/>
  <c r="AM19" i="2"/>
  <c r="AO19" i="2"/>
  <c r="AM10" i="2" l="1"/>
  <c r="AK10" i="2"/>
  <c r="AG10" i="2"/>
  <c r="V46" i="2"/>
  <c r="T46" i="2"/>
  <c r="S46" i="2" s="1"/>
  <c r="R46" i="2"/>
  <c r="P46" i="2"/>
  <c r="O46" i="2" s="1"/>
  <c r="N46" i="2"/>
  <c r="L46" i="2"/>
  <c r="K46" i="2" s="1"/>
  <c r="J46" i="2"/>
  <c r="H46" i="2"/>
  <c r="AA46" i="2" s="1"/>
  <c r="F46" i="2"/>
  <c r="D46" i="2"/>
  <c r="C46" i="2" s="1"/>
  <c r="W45" i="2"/>
  <c r="R45" i="2"/>
  <c r="P45" i="2"/>
  <c r="O45" i="2" s="1"/>
  <c r="N45" i="2"/>
  <c r="L45" i="2"/>
  <c r="J45" i="2"/>
  <c r="H45" i="2"/>
  <c r="G45" i="2" s="1"/>
  <c r="F45" i="2"/>
  <c r="D45" i="2"/>
  <c r="W44" i="2"/>
  <c r="S44" i="2"/>
  <c r="N44" i="2"/>
  <c r="L44" i="2"/>
  <c r="J44" i="2"/>
  <c r="H44" i="2"/>
  <c r="F44" i="2"/>
  <c r="D44" i="2"/>
  <c r="W43" i="2"/>
  <c r="S43" i="2"/>
  <c r="O43" i="2"/>
  <c r="J43" i="2"/>
  <c r="H43" i="2"/>
  <c r="F43" i="2"/>
  <c r="D43" i="2"/>
  <c r="W42" i="2"/>
  <c r="S42" i="2"/>
  <c r="O42" i="2"/>
  <c r="K42" i="2"/>
  <c r="F42" i="2"/>
  <c r="D42" i="2"/>
  <c r="AO41" i="2"/>
  <c r="AM41" i="2"/>
  <c r="W41" i="2"/>
  <c r="S41" i="2"/>
  <c r="O41" i="2"/>
  <c r="K41" i="2"/>
  <c r="AE41" i="2" s="1"/>
  <c r="G41" i="2"/>
  <c r="W40" i="2"/>
  <c r="S40" i="2"/>
  <c r="O40" i="2"/>
  <c r="K40" i="2"/>
  <c r="G40" i="2"/>
  <c r="C40" i="2"/>
  <c r="V37" i="2"/>
  <c r="T37" i="2"/>
  <c r="R37" i="2"/>
  <c r="P37" i="2"/>
  <c r="N37" i="2"/>
  <c r="L37" i="2"/>
  <c r="J37" i="2"/>
  <c r="H37" i="2"/>
  <c r="F37" i="2"/>
  <c r="D37" i="2"/>
  <c r="W36" i="2"/>
  <c r="R36" i="2"/>
  <c r="P36" i="2"/>
  <c r="N36" i="2"/>
  <c r="L36" i="2"/>
  <c r="J36" i="2"/>
  <c r="H36" i="2"/>
  <c r="F36" i="2"/>
  <c r="D36" i="2"/>
  <c r="W35" i="2"/>
  <c r="S35" i="2"/>
  <c r="N35" i="2"/>
  <c r="L35" i="2"/>
  <c r="J35" i="2"/>
  <c r="H35" i="2"/>
  <c r="F35" i="2"/>
  <c r="D35" i="2"/>
  <c r="W34" i="2"/>
  <c r="S34" i="2"/>
  <c r="O34" i="2"/>
  <c r="J34" i="2"/>
  <c r="H34" i="2"/>
  <c r="F34" i="2"/>
  <c r="D34" i="2"/>
  <c r="W33" i="2"/>
  <c r="S33" i="2"/>
  <c r="O33" i="2"/>
  <c r="K33" i="2"/>
  <c r="F33" i="2"/>
  <c r="D33" i="2"/>
  <c r="AO32" i="2"/>
  <c r="AM32" i="2"/>
  <c r="W32" i="2"/>
  <c r="S32" i="2"/>
  <c r="O32" i="2"/>
  <c r="K32" i="2"/>
  <c r="G32" i="2"/>
  <c r="W31" i="2"/>
  <c r="S31" i="2"/>
  <c r="O31" i="2"/>
  <c r="K31" i="2"/>
  <c r="G31" i="2"/>
  <c r="C31" i="2"/>
  <c r="V28" i="2"/>
  <c r="T28" i="2"/>
  <c r="R28" i="2"/>
  <c r="P28" i="2"/>
  <c r="N28" i="2"/>
  <c r="L28" i="2"/>
  <c r="J28" i="2"/>
  <c r="H28" i="2"/>
  <c r="F28" i="2"/>
  <c r="D28" i="2"/>
  <c r="W27" i="2"/>
  <c r="R27" i="2"/>
  <c r="P27" i="2"/>
  <c r="N27" i="2"/>
  <c r="L27" i="2"/>
  <c r="J27" i="2"/>
  <c r="H27" i="2"/>
  <c r="F27" i="2"/>
  <c r="D27" i="2"/>
  <c r="W26" i="2"/>
  <c r="S26" i="2"/>
  <c r="N26" i="2"/>
  <c r="L26" i="2"/>
  <c r="J26" i="2"/>
  <c r="H26" i="2"/>
  <c r="F26" i="2"/>
  <c r="D26" i="2"/>
  <c r="W25" i="2"/>
  <c r="S25" i="2"/>
  <c r="O25" i="2"/>
  <c r="J25" i="2"/>
  <c r="H25" i="2"/>
  <c r="F25" i="2"/>
  <c r="D25" i="2"/>
  <c r="W24" i="2"/>
  <c r="S24" i="2"/>
  <c r="O24" i="2"/>
  <c r="K24" i="2"/>
  <c r="F24" i="2"/>
  <c r="D24" i="2"/>
  <c r="AO23" i="2"/>
  <c r="AM23" i="2"/>
  <c r="W23" i="2"/>
  <c r="S23" i="2"/>
  <c r="O23" i="2"/>
  <c r="K23" i="2"/>
  <c r="G23" i="2"/>
  <c r="W22" i="2"/>
  <c r="S22" i="2"/>
  <c r="O22" i="2"/>
  <c r="K22" i="2"/>
  <c r="G22" i="2"/>
  <c r="C22" i="2"/>
  <c r="W18" i="2"/>
  <c r="R18" i="2"/>
  <c r="P18" i="2"/>
  <c r="N18" i="2"/>
  <c r="L18" i="2"/>
  <c r="J18" i="2"/>
  <c r="H18" i="2"/>
  <c r="F18" i="2"/>
  <c r="D18" i="2"/>
  <c r="W17" i="2"/>
  <c r="S17" i="2"/>
  <c r="N17" i="2"/>
  <c r="L17" i="2"/>
  <c r="J17" i="2"/>
  <c r="H17" i="2"/>
  <c r="F17" i="2"/>
  <c r="D17" i="2"/>
  <c r="W16" i="2"/>
  <c r="S16" i="2"/>
  <c r="O16" i="2"/>
  <c r="J16" i="2"/>
  <c r="H16" i="2"/>
  <c r="F16" i="2"/>
  <c r="D16" i="2"/>
  <c r="W15" i="2"/>
  <c r="S15" i="2"/>
  <c r="O15" i="2"/>
  <c r="K15" i="2"/>
  <c r="F15" i="2"/>
  <c r="D15" i="2"/>
  <c r="AO14" i="2"/>
  <c r="AM14" i="2"/>
  <c r="W14" i="2"/>
  <c r="S14" i="2"/>
  <c r="O14" i="2"/>
  <c r="K14" i="2"/>
  <c r="AE14" i="2" s="1"/>
  <c r="G14" i="2"/>
  <c r="W13" i="2"/>
  <c r="S13" i="2"/>
  <c r="O13" i="2"/>
  <c r="K13" i="2"/>
  <c r="G13" i="2"/>
  <c r="C13" i="2"/>
  <c r="W7" i="2"/>
  <c r="S7" i="2"/>
  <c r="O7" i="2"/>
  <c r="AO5" i="2"/>
  <c r="AM5" i="2"/>
  <c r="R9" i="2"/>
  <c r="P9" i="2"/>
  <c r="L9" i="2"/>
  <c r="N9" i="2"/>
  <c r="N8" i="2"/>
  <c r="L8" i="2"/>
  <c r="D9" i="2"/>
  <c r="D8" i="2"/>
  <c r="D7" i="2"/>
  <c r="D6" i="2"/>
  <c r="AM6" i="2" s="1"/>
  <c r="F9" i="2"/>
  <c r="F8" i="2"/>
  <c r="F7" i="2"/>
  <c r="F6" i="2"/>
  <c r="H9" i="2"/>
  <c r="J9" i="2"/>
  <c r="H7" i="2"/>
  <c r="H8" i="2"/>
  <c r="S4" i="2"/>
  <c r="O4" i="2"/>
  <c r="K4" i="2"/>
  <c r="S8" i="2"/>
  <c r="S6" i="2"/>
  <c r="S5" i="2"/>
  <c r="W9" i="2"/>
  <c r="J8" i="2"/>
  <c r="W8" i="2"/>
  <c r="J7" i="2"/>
  <c r="W6" i="2"/>
  <c r="O6" i="2"/>
  <c r="K6" i="2"/>
  <c r="W5" i="2"/>
  <c r="O5" i="2"/>
  <c r="K5" i="2"/>
  <c r="G5" i="2"/>
  <c r="W4" i="2"/>
  <c r="G4" i="2"/>
  <c r="C4" i="2"/>
  <c r="C36" i="2" l="1"/>
  <c r="AE5" i="2"/>
  <c r="K26" i="2"/>
  <c r="C25" i="2"/>
  <c r="C43" i="2"/>
  <c r="AO43" i="2"/>
  <c r="K44" i="2"/>
  <c r="K45" i="2"/>
  <c r="AA5" i="2"/>
  <c r="AG5" i="2" s="1"/>
  <c r="O18" i="2"/>
  <c r="AM25" i="2"/>
  <c r="AK41" i="2"/>
  <c r="K27" i="2"/>
  <c r="AO27" i="2"/>
  <c r="G18" i="2"/>
  <c r="K9" i="2"/>
  <c r="C7" i="2"/>
  <c r="AO7" i="2"/>
  <c r="AO15" i="2"/>
  <c r="AE32" i="2"/>
  <c r="C34" i="2"/>
  <c r="AO16" i="2"/>
  <c r="K17" i="2"/>
  <c r="AO18" i="2"/>
  <c r="K18" i="2"/>
  <c r="C24" i="2"/>
  <c r="AC24" i="2" s="1"/>
  <c r="AA41" i="2"/>
  <c r="AG41" i="2" s="1"/>
  <c r="O37" i="2"/>
  <c r="AC41" i="2"/>
  <c r="AO8" i="2"/>
  <c r="AM8" i="2"/>
  <c r="AO26" i="2"/>
  <c r="AM43" i="2"/>
  <c r="AK43" i="2" s="1"/>
  <c r="AM28" i="2"/>
  <c r="AM27" i="2"/>
  <c r="AM44" i="2"/>
  <c r="AO44" i="2"/>
  <c r="AM26" i="2"/>
  <c r="AK14" i="2"/>
  <c r="AM17" i="2"/>
  <c r="AO17" i="2"/>
  <c r="AM7" i="2"/>
  <c r="AK7" i="2" s="1"/>
  <c r="AK27" i="2"/>
  <c r="AO28" i="2"/>
  <c r="AO25" i="2"/>
  <c r="AK25" i="2" s="1"/>
  <c r="AM16" i="2"/>
  <c r="AK5" i="2"/>
  <c r="AM45" i="2"/>
  <c r="AO45" i="2"/>
  <c r="AK32" i="2"/>
  <c r="AO36" i="2"/>
  <c r="AK23" i="2"/>
  <c r="AM35" i="2"/>
  <c r="AO35" i="2"/>
  <c r="K35" i="2"/>
  <c r="AO34" i="2"/>
  <c r="AM34" i="2"/>
  <c r="G36" i="2"/>
  <c r="AM36" i="2"/>
  <c r="AM37" i="2"/>
  <c r="AO37" i="2"/>
  <c r="S37" i="2"/>
  <c r="AO42" i="2"/>
  <c r="C42" i="2"/>
  <c r="AC42" i="2" s="1"/>
  <c r="AM42" i="2"/>
  <c r="C45" i="2"/>
  <c r="AE45" i="2" s="1"/>
  <c r="AC46" i="2"/>
  <c r="AE46" i="2"/>
  <c r="C44" i="2"/>
  <c r="AG46" i="2"/>
  <c r="G46" i="2"/>
  <c r="AM46" i="2"/>
  <c r="G43" i="2"/>
  <c r="G44" i="2"/>
  <c r="AO46" i="2"/>
  <c r="AM24" i="2"/>
  <c r="G27" i="2"/>
  <c r="O28" i="2"/>
  <c r="C28" i="2"/>
  <c r="K28" i="2"/>
  <c r="AE24" i="2"/>
  <c r="AO24" i="2"/>
  <c r="G28" i="2"/>
  <c r="K37" i="2"/>
  <c r="AE23" i="2"/>
  <c r="AO33" i="2"/>
  <c r="C37" i="2"/>
  <c r="S28" i="2"/>
  <c r="C33" i="2"/>
  <c r="AE33" i="2" s="1"/>
  <c r="AM33" i="2"/>
  <c r="K36" i="2"/>
  <c r="C15" i="2"/>
  <c r="AC15" i="2" s="1"/>
  <c r="AM15" i="2"/>
  <c r="C8" i="2"/>
  <c r="AO9" i="2"/>
  <c r="C35" i="2"/>
  <c r="G37" i="2"/>
  <c r="AA32" i="2"/>
  <c r="G34" i="2"/>
  <c r="G35" i="2"/>
  <c r="O36" i="2"/>
  <c r="AC32" i="2"/>
  <c r="C26" i="2"/>
  <c r="AA24" i="2"/>
  <c r="C27" i="2"/>
  <c r="AA23" i="2"/>
  <c r="G25" i="2"/>
  <c r="AC25" i="2" s="1"/>
  <c r="G26" i="2"/>
  <c r="O27" i="2"/>
  <c r="AC23" i="2"/>
  <c r="C16" i="2"/>
  <c r="C17" i="2"/>
  <c r="C18" i="2"/>
  <c r="AC18" i="2" s="1"/>
  <c r="AA14" i="2"/>
  <c r="AG14" i="2" s="1"/>
  <c r="G16" i="2"/>
  <c r="G17" i="2"/>
  <c r="AC14" i="2"/>
  <c r="AM18" i="2"/>
  <c r="AK18" i="2" s="1"/>
  <c r="AM9" i="2"/>
  <c r="AC5" i="2"/>
  <c r="AO6" i="2"/>
  <c r="AK6" i="2" s="1"/>
  <c r="O9" i="2"/>
  <c r="K8" i="2"/>
  <c r="G9" i="2"/>
  <c r="G7" i="2"/>
  <c r="G8" i="2"/>
  <c r="C9" i="2"/>
  <c r="C6" i="2"/>
  <c r="AE42" i="2" l="1"/>
  <c r="AK8" i="2"/>
  <c r="AK16" i="2"/>
  <c r="AA42" i="2"/>
  <c r="AK17" i="2"/>
  <c r="AA34" i="2"/>
  <c r="AC36" i="2"/>
  <c r="AA44" i="2"/>
  <c r="AC17" i="2"/>
  <c r="AK15" i="2"/>
  <c r="AC34" i="2"/>
  <c r="AA15" i="2"/>
  <c r="AE15" i="2"/>
  <c r="AC8" i="2"/>
  <c r="AG32" i="2"/>
  <c r="AE34" i="2"/>
  <c r="AE25" i="2"/>
  <c r="AA8" i="2"/>
  <c r="AE18" i="2"/>
  <c r="AC45" i="2"/>
  <c r="AA17" i="2"/>
  <c r="AA45" i="2"/>
  <c r="AG45" i="2" s="1"/>
  <c r="AA25" i="2"/>
  <c r="AE8" i="2"/>
  <c r="AA18" i="2"/>
  <c r="AC44" i="2"/>
  <c r="AE44" i="2"/>
  <c r="AK26" i="2"/>
  <c r="AK28" i="2"/>
  <c r="AA36" i="2"/>
  <c r="AE36" i="2"/>
  <c r="AG15" i="2"/>
  <c r="AK44" i="2"/>
  <c r="AK36" i="2"/>
  <c r="AK45" i="2"/>
  <c r="AK37" i="2"/>
  <c r="AE17" i="2"/>
  <c r="AG17" i="2" s="1"/>
  <c r="AK35" i="2"/>
  <c r="AK33" i="2"/>
  <c r="AK24" i="2"/>
  <c r="AK9" i="2"/>
  <c r="AK11" i="2" s="1"/>
  <c r="AE9" i="2"/>
  <c r="AC9" i="2"/>
  <c r="AA9" i="2"/>
  <c r="AK42" i="2"/>
  <c r="AA43" i="2"/>
  <c r="AC43" i="2"/>
  <c r="AE43" i="2"/>
  <c r="AK34" i="2"/>
  <c r="AG34" i="2"/>
  <c r="AE28" i="2"/>
  <c r="AC28" i="2"/>
  <c r="AA28" i="2"/>
  <c r="AC16" i="2"/>
  <c r="AE16" i="2"/>
  <c r="AA16" i="2"/>
  <c r="AE7" i="2"/>
  <c r="AC7" i="2"/>
  <c r="AA7" i="2"/>
  <c r="AG42" i="2"/>
  <c r="AO47" i="2"/>
  <c r="AA37" i="2"/>
  <c r="AE37" i="2"/>
  <c r="AC37" i="2"/>
  <c r="AC35" i="2"/>
  <c r="AA35" i="2"/>
  <c r="AE35" i="2"/>
  <c r="AE27" i="2"/>
  <c r="AA27" i="2"/>
  <c r="AC27" i="2"/>
  <c r="AE26" i="2"/>
  <c r="AC26" i="2"/>
  <c r="AA26" i="2"/>
  <c r="AM47" i="2"/>
  <c r="AG24" i="2"/>
  <c r="AM29" i="2"/>
  <c r="AO38" i="2"/>
  <c r="AA33" i="2"/>
  <c r="AG33" i="2" s="1"/>
  <c r="AC33" i="2"/>
  <c r="AG23" i="2"/>
  <c r="AM38" i="2"/>
  <c r="AO29" i="2"/>
  <c r="AO20" i="2"/>
  <c r="AK20" i="2"/>
  <c r="AM20" i="2"/>
  <c r="AM11" i="2"/>
  <c r="AO11" i="2"/>
  <c r="AE6" i="2"/>
  <c r="AC6" i="2"/>
  <c r="AA6" i="2"/>
  <c r="AG44" i="2" l="1"/>
  <c r="AK29" i="2"/>
  <c r="AG8" i="2"/>
  <c r="AG25" i="2"/>
  <c r="AG36" i="2"/>
  <c r="AG18" i="2"/>
  <c r="AG26" i="2"/>
  <c r="AG7" i="2"/>
  <c r="AK38" i="2"/>
  <c r="AK47" i="2"/>
  <c r="AG35" i="2"/>
  <c r="AG28" i="2"/>
  <c r="AG9" i="2"/>
  <c r="AG43" i="2"/>
  <c r="AG16" i="2"/>
  <c r="AG37" i="2"/>
  <c r="AG27" i="2"/>
  <c r="AG6" i="2"/>
</calcChain>
</file>

<file path=xl/sharedStrings.xml><?xml version="1.0" encoding="utf-8"?>
<sst xmlns="http://schemas.openxmlformats.org/spreadsheetml/2006/main" count="299" uniqueCount="102">
  <si>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</si>
  <si>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</si>
  <si>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</si>
  <si>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</si>
  <si>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順位</t>
    <rPh sb="0" eb="2">
      <t>ジュンイ</t>
    </rPh>
    <phoneticPr fontId="3"/>
  </si>
  <si>
    <t>得失点</t>
    <rPh sb="0" eb="1">
      <t>トク</t>
    </rPh>
    <rPh sb="1" eb="3">
      <t>シッテン</t>
    </rPh>
    <phoneticPr fontId="3"/>
  </si>
  <si>
    <t>総得点</t>
    <rPh sb="0" eb="3">
      <t>ソウトクテン</t>
    </rPh>
    <phoneticPr fontId="3"/>
  </si>
  <si>
    <t>―</t>
    <phoneticPr fontId="3"/>
  </si>
  <si>
    <t>総失点</t>
    <rPh sb="0" eb="1">
      <t>ソウ</t>
    </rPh>
    <rPh sb="1" eb="3">
      <t>シッテン</t>
    </rPh>
    <phoneticPr fontId="3"/>
  </si>
  <si>
    <t>B組</t>
    <rPh sb="1" eb="2">
      <t>クミ</t>
    </rPh>
    <phoneticPr fontId="3"/>
  </si>
  <si>
    <t>C組</t>
    <rPh sb="1" eb="2">
      <t>クミ</t>
    </rPh>
    <phoneticPr fontId="3"/>
  </si>
  <si>
    <t>D組</t>
    <rPh sb="1" eb="2">
      <t>クミ</t>
    </rPh>
    <phoneticPr fontId="3"/>
  </si>
  <si>
    <t>③拝島ブルーウッド</t>
    <rPh sb="1" eb="3">
      <t>ハイジマ</t>
    </rPh>
    <phoneticPr fontId="1"/>
  </si>
  <si>
    <t>④チキチーズ</t>
  </si>
  <si>
    <t>⑥はらん衆</t>
    <rPh sb="4" eb="5">
      <t>シュウ</t>
    </rPh>
    <phoneticPr fontId="3"/>
  </si>
  <si>
    <t>⑦なべちゃんズ</t>
    <phoneticPr fontId="3"/>
  </si>
  <si>
    <t>⑧Ｆ４Ｅ</t>
    <phoneticPr fontId="3"/>
  </si>
  <si>
    <t>⑨ＨＣ一宮　煌</t>
    <rPh sb="3" eb="5">
      <t>イチノミヤ</t>
    </rPh>
    <rPh sb="6" eb="7">
      <t>キラメ</t>
    </rPh>
    <phoneticPr fontId="3"/>
  </si>
  <si>
    <t>⑩ＮＹＯＲＯ’Ｓ</t>
    <phoneticPr fontId="3"/>
  </si>
  <si>
    <t>****</t>
    <phoneticPr fontId="3"/>
  </si>
  <si>
    <t>⑮ＨＣ一宮　紅</t>
    <rPh sb="3" eb="5">
      <t>イチノミヤ</t>
    </rPh>
    <rPh sb="6" eb="7">
      <t>クレナイ</t>
    </rPh>
    <phoneticPr fontId="1"/>
  </si>
  <si>
    <t>①東海Ｗeeds</t>
    <rPh sb="1" eb="3">
      <t>トウカイ</t>
    </rPh>
    <phoneticPr fontId="1"/>
  </si>
  <si>
    <t>⑤清水優衣奈（24）</t>
    <rPh sb="1" eb="3">
      <t>シミズ</t>
    </rPh>
    <rPh sb="3" eb="4">
      <t>ユウ</t>
    </rPh>
    <rPh sb="4" eb="5">
      <t>コロモ</t>
    </rPh>
    <rPh sb="5" eb="6">
      <t>ナ</t>
    </rPh>
    <phoneticPr fontId="1"/>
  </si>
  <si>
    <t>②Ｎondakure</t>
  </si>
  <si>
    <t>③いちみんちゃん</t>
  </si>
  <si>
    <t>④syuran</t>
  </si>
  <si>
    <t>*****</t>
    <phoneticPr fontId="3"/>
  </si>
  <si>
    <t>【男子決勝トーナメント】予選リーグ各組１・２位チーム</t>
    <rPh sb="1" eb="3">
      <t>ダンシ</t>
    </rPh>
    <rPh sb="3" eb="5">
      <t>ケッショウ</t>
    </rPh>
    <rPh sb="12" eb="14">
      <t>ヨセン</t>
    </rPh>
    <rPh sb="17" eb="19">
      <t>カククミ</t>
    </rPh>
    <rPh sb="22" eb="23">
      <t>イ</t>
    </rPh>
    <phoneticPr fontId="3"/>
  </si>
  <si>
    <t>３決</t>
    <rPh sb="1" eb="2">
      <t>ケツ</t>
    </rPh>
    <phoneticPr fontId="3"/>
  </si>
  <si>
    <t>Ａ14</t>
    <phoneticPr fontId="3"/>
  </si>
  <si>
    <t>Ｂ14</t>
    <phoneticPr fontId="3"/>
  </si>
  <si>
    <t>Ａ13</t>
    <phoneticPr fontId="3"/>
  </si>
  <si>
    <t>Ｂ13</t>
    <phoneticPr fontId="3"/>
  </si>
  <si>
    <t>Ａ
13
敗
者</t>
    <rPh sb="5" eb="6">
      <t>ハイ</t>
    </rPh>
    <rPh sb="7" eb="8">
      <t>シャ</t>
    </rPh>
    <phoneticPr fontId="3"/>
  </si>
  <si>
    <t>Ｂ
13
敗
者</t>
    <rPh sb="5" eb="6">
      <t>ハイ</t>
    </rPh>
    <rPh sb="7" eb="8">
      <t>シャ</t>
    </rPh>
    <phoneticPr fontId="3"/>
  </si>
  <si>
    <t>Ａ11</t>
    <phoneticPr fontId="3"/>
  </si>
  <si>
    <t>Ｂ11</t>
    <phoneticPr fontId="3"/>
  </si>
  <si>
    <t>Ｃ11</t>
    <phoneticPr fontId="3"/>
  </si>
  <si>
    <t>Ｄ11</t>
    <phoneticPr fontId="3"/>
  </si>
  <si>
    <t>Ａ
１
位</t>
    <rPh sb="4" eb="5">
      <t>イ</t>
    </rPh>
    <phoneticPr fontId="3"/>
  </si>
  <si>
    <t>Ｂ
２
位</t>
    <rPh sb="4" eb="5">
      <t>イ</t>
    </rPh>
    <phoneticPr fontId="3"/>
  </si>
  <si>
    <t>Ｄ
２
位</t>
    <rPh sb="4" eb="5">
      <t>イ</t>
    </rPh>
    <phoneticPr fontId="3"/>
  </si>
  <si>
    <t>Ｃ
１
位</t>
    <rPh sb="4" eb="5">
      <t>イ</t>
    </rPh>
    <phoneticPr fontId="3"/>
  </si>
  <si>
    <t>Ｄ
１
位</t>
    <rPh sb="4" eb="5">
      <t>イ</t>
    </rPh>
    <phoneticPr fontId="3"/>
  </si>
  <si>
    <t>Ｃ
２
位</t>
    <rPh sb="4" eb="5">
      <t>イ</t>
    </rPh>
    <phoneticPr fontId="3"/>
  </si>
  <si>
    <t>Ａ
２
位</t>
    <rPh sb="4" eb="5">
      <t>イ</t>
    </rPh>
    <phoneticPr fontId="3"/>
  </si>
  <si>
    <t>Ｂ
１
位</t>
    <rPh sb="4" eb="5">
      <t>イ</t>
    </rPh>
    <phoneticPr fontId="3"/>
  </si>
  <si>
    <t>【男子交流戦】予選リーグ各組３～６位チーム</t>
    <rPh sb="1" eb="3">
      <t>ダンシ</t>
    </rPh>
    <rPh sb="3" eb="6">
      <t>コウリュウセン</t>
    </rPh>
    <rPh sb="7" eb="9">
      <t>ヨセン</t>
    </rPh>
    <rPh sb="12" eb="14">
      <t>カククミ</t>
    </rPh>
    <rPh sb="17" eb="18">
      <t>イ</t>
    </rPh>
    <phoneticPr fontId="3"/>
  </si>
  <si>
    <t>Ａ12</t>
    <phoneticPr fontId="3"/>
  </si>
  <si>
    <t>Ｂ12</t>
    <phoneticPr fontId="3"/>
  </si>
  <si>
    <t>Ｃ12</t>
    <phoneticPr fontId="3"/>
  </si>
  <si>
    <t>Ｄ12</t>
    <phoneticPr fontId="3"/>
  </si>
  <si>
    <t>Ａ
３
位</t>
    <rPh sb="4" eb="5">
      <t>イ</t>
    </rPh>
    <phoneticPr fontId="3"/>
  </si>
  <si>
    <t>Ｂ
３
位</t>
    <rPh sb="4" eb="5">
      <t>イ</t>
    </rPh>
    <phoneticPr fontId="3"/>
  </si>
  <si>
    <t>Ｃ
３
位</t>
    <rPh sb="4" eb="5">
      <t>イ</t>
    </rPh>
    <phoneticPr fontId="3"/>
  </si>
  <si>
    <t>Ｄ
３
位</t>
    <rPh sb="4" eb="5">
      <t>イ</t>
    </rPh>
    <phoneticPr fontId="3"/>
  </si>
  <si>
    <t>Ａ
４
位</t>
    <rPh sb="4" eb="5">
      <t>イ</t>
    </rPh>
    <phoneticPr fontId="3"/>
  </si>
  <si>
    <t>Ｂ
４
位</t>
    <rPh sb="4" eb="5">
      <t>イ</t>
    </rPh>
    <phoneticPr fontId="3"/>
  </si>
  <si>
    <t>Ｃ
４
位</t>
    <rPh sb="4" eb="5">
      <t>イ</t>
    </rPh>
    <phoneticPr fontId="3"/>
  </si>
  <si>
    <t>Ｄ
４
位</t>
    <rPh sb="4" eb="5">
      <t>イ</t>
    </rPh>
    <phoneticPr fontId="3"/>
  </si>
  <si>
    <t>Ｃ13</t>
    <phoneticPr fontId="3"/>
  </si>
  <si>
    <t>Ｄ13</t>
    <phoneticPr fontId="3"/>
  </si>
  <si>
    <t>Ｅ13</t>
    <phoneticPr fontId="3"/>
  </si>
  <si>
    <t>Ａ
５
位</t>
    <rPh sb="4" eb="5">
      <t>イ</t>
    </rPh>
    <phoneticPr fontId="3"/>
  </si>
  <si>
    <t>Ｂ
５
位</t>
    <rPh sb="4" eb="5">
      <t>イ</t>
    </rPh>
    <phoneticPr fontId="3"/>
  </si>
  <si>
    <t>Ｃ
５
位</t>
    <rPh sb="4" eb="5">
      <t>イ</t>
    </rPh>
    <phoneticPr fontId="3"/>
  </si>
  <si>
    <t>Ｄ
５
位</t>
    <rPh sb="4" eb="5">
      <t>イ</t>
    </rPh>
    <phoneticPr fontId="3"/>
  </si>
  <si>
    <t>Ｃ
６
位</t>
    <rPh sb="4" eb="5">
      <t>イ</t>
    </rPh>
    <phoneticPr fontId="3"/>
  </si>
  <si>
    <t>Ｄ
６
位</t>
    <rPh sb="4" eb="5">
      <t>イ</t>
    </rPh>
    <phoneticPr fontId="3"/>
  </si>
  <si>
    <t>⑪ＭＣＢＯＣ</t>
    <phoneticPr fontId="3"/>
  </si>
  <si>
    <t>⑮ＨＣ一宮　紅</t>
  </si>
  <si>
    <t>⑤みねあさひ</t>
    <phoneticPr fontId="3"/>
  </si>
  <si>
    <t>①マリルリ</t>
    <phoneticPr fontId="3"/>
  </si>
  <si>
    <t>⑨ＨＣ一宮　煌</t>
    <phoneticPr fontId="3"/>
  </si>
  <si>
    <t>⑥はらん衆</t>
    <phoneticPr fontId="3"/>
  </si>
  <si>
    <t>⑪ＭＣＢＯＣ</t>
    <phoneticPr fontId="3"/>
  </si>
  <si>
    <t>⑭イーグルス</t>
    <phoneticPr fontId="3"/>
  </si>
  <si>
    <t>⑳ＢＨＣ－ＯＷＡＲＩ</t>
    <phoneticPr fontId="3"/>
  </si>
  <si>
    <t>㉒ＣＢＣ</t>
    <phoneticPr fontId="3"/>
  </si>
  <si>
    <t>③拝島ブルーウッド</t>
    <phoneticPr fontId="3"/>
  </si>
  <si>
    <t>⑩ＮＹＯＲＯ’Ｓ</t>
    <phoneticPr fontId="3"/>
  </si>
  <si>
    <t>⑬ＫＭＨＢＣ</t>
    <phoneticPr fontId="3"/>
  </si>
  <si>
    <t>⑲ホワイトイーグル</t>
    <phoneticPr fontId="3"/>
  </si>
  <si>
    <t>④チキチーズ</t>
    <phoneticPr fontId="3"/>
  </si>
  <si>
    <t>⑧Ｆ４Ｅ</t>
    <phoneticPr fontId="3"/>
  </si>
  <si>
    <t>⑯ＫＥＲＢＥ</t>
    <phoneticPr fontId="3"/>
  </si>
  <si>
    <t>⑰ＢＣ　ＷＩＮＳ</t>
    <phoneticPr fontId="3"/>
  </si>
  <si>
    <t>②チームＮＡＧＡＲＡ</t>
    <phoneticPr fontId="3"/>
  </si>
  <si>
    <t>⑦なべちゃんズ</t>
    <phoneticPr fontId="3"/>
  </si>
  <si>
    <t>⑫ＫＨＣ</t>
    <phoneticPr fontId="3"/>
  </si>
  <si>
    <t>㉑ニューオールズ</t>
    <phoneticPr fontId="3"/>
  </si>
  <si>
    <t>⑱Ｓokuseki</t>
    <phoneticPr fontId="3"/>
  </si>
  <si>
    <t>⑪ＭＣＢＯＣ</t>
    <phoneticPr fontId="3"/>
  </si>
  <si>
    <t>優勝</t>
    <rPh sb="0" eb="2">
      <t>ユウショウ</t>
    </rPh>
    <phoneticPr fontId="3"/>
  </si>
  <si>
    <t>3-5位は得失点差で3位を決定　4－5位は総得点</t>
    <rPh sb="3" eb="4">
      <t>クライ</t>
    </rPh>
    <rPh sb="5" eb="9">
      <t>トクシッテンサ</t>
    </rPh>
    <rPh sb="11" eb="12">
      <t>クライ</t>
    </rPh>
    <rPh sb="13" eb="15">
      <t>ケッテイ</t>
    </rPh>
    <rPh sb="19" eb="20">
      <t>クライ</t>
    </rPh>
    <rPh sb="21" eb="24">
      <t>ソウトクテン</t>
    </rPh>
    <phoneticPr fontId="3"/>
  </si>
  <si>
    <t>2-4位は得失点差で2位を決定　3-4位は総得点</t>
    <rPh sb="3" eb="4">
      <t>クライ</t>
    </rPh>
    <rPh sb="5" eb="9">
      <t>トクシッテンサ</t>
    </rPh>
    <rPh sb="19" eb="20">
      <t>クライ</t>
    </rPh>
    <rPh sb="21" eb="24">
      <t>ソウトクテン</t>
    </rPh>
    <phoneticPr fontId="3"/>
  </si>
  <si>
    <t>4-5位は直接対決で決定</t>
    <rPh sb="3" eb="4">
      <t>クライ</t>
    </rPh>
    <rPh sb="5" eb="7">
      <t>チョクセツ</t>
    </rPh>
    <rPh sb="7" eb="9">
      <t>タイケツ</t>
    </rPh>
    <rPh sb="10" eb="12">
      <t>ケッテイ</t>
    </rPh>
    <phoneticPr fontId="3"/>
  </si>
  <si>
    <t>【男子】予選リーグＡ組</t>
    <rPh sb="1" eb="3">
      <t>ダンシ</t>
    </rPh>
    <rPh sb="4" eb="6">
      <t>ヨセン</t>
    </rPh>
    <rPh sb="10" eb="11">
      <t>クミ</t>
    </rPh>
    <phoneticPr fontId="3"/>
  </si>
  <si>
    <t>2-4位は得失点差で決定</t>
  </si>
  <si>
    <t>【女子】</t>
    <rPh sb="1" eb="3">
      <t>ジョシ</t>
    </rPh>
    <phoneticPr fontId="3"/>
  </si>
  <si>
    <t>※勝ちは勝ち点３、引き分けは勝ち点１、負けは勝ち点０です。勝ち点で並んだ場合は当該チーム同士の勝敗、それでも並んだ場合は得失点差、次に総得点で順位を決めます。</t>
    <phoneticPr fontId="3"/>
  </si>
  <si>
    <r>
      <rPr>
        <b/>
        <sz val="14"/>
        <color theme="1"/>
        <rFont val="游ゴシック"/>
        <family val="3"/>
        <charset val="128"/>
        <scheme val="minor"/>
      </rPr>
      <t>Ｒ04　冬季一宮市民ハンドボール大会（一般の部）結果</t>
    </r>
    <r>
      <rPr>
        <b/>
        <sz val="12"/>
        <color theme="1"/>
        <rFont val="游ゴシック"/>
        <family val="3"/>
        <charset val="128"/>
        <scheme val="minor"/>
      </rPr>
      <t>　</t>
    </r>
    <r>
      <rPr>
        <b/>
        <sz val="11"/>
        <color rgb="FF000000"/>
        <rFont val="ＭＳ Ｐゴシック"/>
        <family val="3"/>
        <charset val="128"/>
      </rPr>
      <t>１月２９日（日）一宮市総合体育館（男子：２２　女子：５）</t>
    </r>
    <rPh sb="4" eb="6">
      <t>トウキ</t>
    </rPh>
    <rPh sb="6" eb="8">
      <t>イチノミヤ</t>
    </rPh>
    <rPh sb="8" eb="10">
      <t>シミン</t>
    </rPh>
    <rPh sb="16" eb="18">
      <t>タイカイ</t>
    </rPh>
    <rPh sb="19" eb="21">
      <t>イッパン</t>
    </rPh>
    <rPh sb="22" eb="23">
      <t>ブ</t>
    </rPh>
    <rPh sb="24" eb="26">
      <t>ケッカ</t>
    </rPh>
    <rPh sb="28" eb="29">
      <t>ガツ</t>
    </rPh>
    <rPh sb="31" eb="32">
      <t>ニチ</t>
    </rPh>
    <rPh sb="33" eb="34">
      <t>ニチ</t>
    </rPh>
    <rPh sb="35" eb="38">
      <t>イチノミヤシ</t>
    </rPh>
    <rPh sb="38" eb="40">
      <t>ソウゴウ</t>
    </rPh>
    <rPh sb="40" eb="42">
      <t>タイイク</t>
    </rPh>
    <rPh sb="42" eb="43">
      <t>カン</t>
    </rPh>
    <rPh sb="44" eb="46">
      <t>ダンシ</t>
    </rPh>
    <rPh sb="50" eb="5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</si>
</sst>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rgb="FFFF0000"/>
      </right>
      <top/>
      <bottom style="thick">
        <color auto="1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 style="thick">
        <color rgb="FFFF0000"/>
      </left>
      <right style="thick">
        <color auto="1"/>
      </right>
      <top/>
      <bottom style="thick">
        <color auto="1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2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0" xfId="0">
      <alignment vertical="center"/>
    </xf>
    <xf numFmtId="0" fontId="7" fillId="0" borderId="0" xfId="1">
      <alignment vertical="center"/>
    </xf>
    <xf numFmtId="176" fontId="4" fillId="0" borderId="0" xfId="0" applyNumberFormat="1" applyFont="1" applyAlignment="1">
      <alignment horizontal="center" vertical="center" shrinkToFit="1"/>
    </xf>
    <xf numFmtId="176" fontId="2" fillId="0" borderId="20" xfId="0" applyNumberFormat="1" applyFont="1" applyBorder="1" applyAlignment="1">
      <alignment horizontal="left" vertical="center" shrinkToFit="1"/>
    </xf>
    <xf numFmtId="176" fontId="4" fillId="2" borderId="36" xfId="0" applyNumberFormat="1" applyFont="1" applyFill="1" applyBorder="1" applyAlignment="1">
      <alignment horizontal="center" vertical="center" shrinkToFit="1"/>
    </xf>
    <xf numFmtId="176" fontId="4" fillId="2" borderId="37" xfId="0" applyNumberFormat="1" applyFont="1" applyFill="1" applyBorder="1" applyAlignment="1">
      <alignment horizontal="center" vertical="center" shrinkToFit="1"/>
    </xf>
    <xf numFmtId="176" fontId="4" fillId="2" borderId="38" xfId="0" applyNumberFormat="1" applyFont="1" applyFill="1" applyBorder="1" applyAlignment="1">
      <alignment horizontal="center" vertical="center" shrinkToFit="1"/>
    </xf>
    <xf numFmtId="176" fontId="4" fillId="2" borderId="39" xfId="0" applyNumberFormat="1" applyFont="1" applyFill="1" applyBorder="1" applyAlignment="1">
      <alignment horizontal="center" vertical="center" shrinkToFit="1"/>
    </xf>
    <xf numFmtId="176" fontId="4" fillId="2" borderId="40" xfId="0" applyNumberFormat="1" applyFont="1" applyFill="1" applyBorder="1" applyAlignment="1">
      <alignment horizontal="center" vertical="center" shrinkToFit="1"/>
    </xf>
    <xf numFmtId="176" fontId="4" fillId="2" borderId="41" xfId="0" applyNumberFormat="1" applyFont="1" applyFill="1" applyBorder="1" applyAlignment="1">
      <alignment horizontal="center" vertical="center" shrinkToFit="1"/>
    </xf>
    <xf numFmtId="176" fontId="4" fillId="2" borderId="42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left" vertical="center" shrinkToFit="1"/>
    </xf>
    <xf numFmtId="176" fontId="4" fillId="2" borderId="31" xfId="0" applyNumberFormat="1" applyFont="1" applyFill="1" applyBorder="1" applyAlignment="1">
      <alignment horizontal="center" vertical="center" shrinkToFit="1"/>
    </xf>
    <xf numFmtId="176" fontId="4" fillId="2" borderId="32" xfId="0" applyNumberFormat="1" applyFont="1" applyFill="1" applyBorder="1" applyAlignment="1">
      <alignment horizontal="center" vertical="center" shrinkToFit="1"/>
    </xf>
    <xf numFmtId="176" fontId="4" fillId="2" borderId="33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34" xfId="0" applyNumberFormat="1" applyFont="1" applyFill="1" applyBorder="1" applyAlignment="1">
      <alignment horizontal="center" vertical="center" shrinkToFit="1"/>
    </xf>
    <xf numFmtId="176" fontId="4" fillId="2" borderId="35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34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left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27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24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17" xfId="0" applyNumberFormat="1" applyFont="1" applyFill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center" vertical="center" shrinkToFit="1"/>
    </xf>
    <xf numFmtId="176" fontId="4" fillId="2" borderId="20" xfId="0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22" xfId="0" applyNumberFormat="1" applyFont="1" applyFill="1" applyBorder="1" applyAlignment="1">
      <alignment horizontal="center" vertical="center" shrinkToFit="1"/>
    </xf>
    <xf numFmtId="176" fontId="4" fillId="2" borderId="23" xfId="0" applyNumberFormat="1" applyFont="1" applyFill="1" applyBorder="1" applyAlignment="1">
      <alignment horizontal="center" vertical="center" shrinkToFit="1"/>
    </xf>
    <xf numFmtId="176" fontId="4" fillId="2" borderId="26" xfId="0" applyNumberFormat="1" applyFont="1" applyFill="1" applyBorder="1" applyAlignment="1">
      <alignment horizontal="center" vertical="center" shrinkToFit="1"/>
    </xf>
    <xf numFmtId="176" fontId="4" fillId="2" borderId="28" xfId="0" applyNumberFormat="1" applyFont="1" applyFill="1" applyBorder="1" applyAlignment="1">
      <alignment horizontal="center" vertical="center" shrinkToFit="1"/>
    </xf>
    <xf numFmtId="176" fontId="4" fillId="2" borderId="17" xfId="0" applyNumberFormat="1" applyFont="1" applyFill="1" applyBorder="1" applyAlignment="1">
      <alignment horizontal="center" vertical="center" shrinkToFit="1"/>
    </xf>
    <xf numFmtId="176" fontId="4" fillId="2" borderId="18" xfId="0" applyNumberFormat="1" applyFont="1" applyFill="1" applyBorder="1" applyAlignment="1">
      <alignment horizontal="center" vertical="center" shrinkToFit="1"/>
    </xf>
    <xf numFmtId="176" fontId="4" fillId="2" borderId="25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176" fontId="2" fillId="2" borderId="0" xfId="0" applyNumberFormat="1" applyFont="1" applyFill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left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0" xfId="0" applyFont="1" applyBorder="1" applyAlignment="1">
      <alignment vertical="center" shrinkToFit="1"/>
    </xf>
    <xf numFmtId="176" fontId="4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20" xfId="0" applyNumberFormat="1" applyFont="1" applyFill="1" applyBorder="1" applyAlignment="1">
      <alignment vertical="center" shrinkToFit="1"/>
    </xf>
    <xf numFmtId="0" fontId="0" fillId="2" borderId="30" xfId="0" applyFont="1" applyFill="1" applyBorder="1" applyAlignment="1">
      <alignment horizontal="left" vertical="center" shrinkToFit="1"/>
    </xf>
    <xf numFmtId="0" fontId="0" fillId="2" borderId="29" xfId="0" applyFont="1" applyFill="1" applyBorder="1" applyAlignment="1">
      <alignment horizontal="left" vertical="center" shrinkToFit="1"/>
    </xf>
    <xf numFmtId="176" fontId="4" fillId="2" borderId="20" xfId="0" applyNumberFormat="1" applyFont="1" applyFill="1" applyBorder="1" applyAlignment="1">
      <alignment horizontal="center" vertical="center" shrinkToFit="1"/>
    </xf>
    <xf numFmtId="176" fontId="4" fillId="2" borderId="20" xfId="0" applyNumberFormat="1" applyFont="1" applyFill="1" applyBorder="1" applyAlignment="1">
      <alignment horizontal="left" vertical="center" shrinkToFit="1"/>
    </xf>
    <xf numFmtId="0" fontId="8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 wrapText="1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0" xfId="0" applyFo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3" fillId="0" borderId="46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53" xfId="0" applyFont="1" applyBorder="1" applyAlignment="1">
      <alignment horizontal="right" vertical="center"/>
    </xf>
    <xf numFmtId="0" fontId="15" fillId="0" borderId="52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top" wrapText="1"/>
    </xf>
    <xf numFmtId="0" fontId="13" fillId="0" borderId="43" xfId="0" applyFont="1" applyBorder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3" fillId="0" borderId="44" xfId="0" applyFont="1" applyBorder="1">
      <alignment vertical="center"/>
    </xf>
    <xf numFmtId="0" fontId="19" fillId="0" borderId="46" xfId="0" applyFont="1" applyBorder="1" applyAlignment="1">
      <alignment horizontal="center" vertical="center" textRotation="255" wrapText="1"/>
    </xf>
    <xf numFmtId="0" fontId="19" fillId="0" borderId="47" xfId="0" applyFont="1" applyBorder="1" applyAlignment="1">
      <alignment horizontal="center" vertical="center" textRotation="255" wrapText="1"/>
    </xf>
    <xf numFmtId="0" fontId="19" fillId="0" borderId="5" xfId="0" applyFont="1" applyBorder="1" applyAlignment="1">
      <alignment horizontal="center" vertical="center" textRotation="255" wrapText="1"/>
    </xf>
    <xf numFmtId="0" fontId="13" fillId="0" borderId="4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54" xfId="0" applyFont="1" applyBorder="1">
      <alignment vertical="center"/>
    </xf>
    <xf numFmtId="0" fontId="13" fillId="0" borderId="48" xfId="0" applyFont="1" applyBorder="1">
      <alignment vertical="center"/>
    </xf>
    <xf numFmtId="0" fontId="15" fillId="0" borderId="56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3" fillId="0" borderId="49" xfId="0" applyFont="1" applyBorder="1">
      <alignment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3" fillId="0" borderId="56" xfId="0" applyFont="1" applyBorder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5" fillId="0" borderId="61" xfId="0" applyFont="1" applyBorder="1" applyAlignment="1">
      <alignment horizontal="right" vertical="center"/>
    </xf>
    <xf numFmtId="0" fontId="15" fillId="0" borderId="62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63" xfId="0" applyFont="1" applyBorder="1" applyAlignment="1">
      <alignment horizontal="right" vertical="center"/>
    </xf>
    <xf numFmtId="0" fontId="15" fillId="0" borderId="64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</cellXfs>
  <cellStyles count="2">
    <cellStyle name="標準" xfId="0" builtinId="0"/>
    <cellStyle name="標準 2" xfId="1" xr:uid="{6E31C403-14A6-4F8F-BABE-E8CB4556C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DFF9-14F0-49A4-8B3C-7666DCAF8627}">
  <dimension ref="A1:AS48"/>
  <sheetViews>
    <sheetView showGridLines="0" view="pageBreakPreview" topLeftCell="A34" zoomScaleNormal="100" zoomScaleSheetLayoutView="100" workbookViewId="0">
      <selection activeCell="AG6" sqref="AG6:AH6"/>
    </sheetView>
  </sheetViews>
  <sheetFormatPr defaultColWidth="9" defaultRowHeight="12" x14ac:dyDescent="0.15"/>
  <cols>
    <col min="1" max="1" width="1.875" style="1" customWidth="1"/>
    <col min="2" max="2" width="10.5" style="1" customWidth="1"/>
    <col min="3" max="36" width="2.625" style="1" customWidth="1"/>
    <col min="37" max="38" width="2.625" style="2" customWidth="1"/>
    <col min="39" max="40" width="3" style="2" customWidth="1"/>
    <col min="41" max="43" width="3" style="1" customWidth="1"/>
    <col min="44" max="16384" width="9" style="1"/>
  </cols>
  <sheetData>
    <row r="1" spans="1:45" s="5" customFormat="1" ht="24" x14ac:dyDescent="0.15">
      <c r="A1" s="73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5" ht="39.75" customHeight="1" x14ac:dyDescent="0.15">
      <c r="B2" s="75" t="s">
        <v>100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45" ht="21" customHeight="1" thickBot="1" x14ac:dyDescent="0.2">
      <c r="A3" s="3"/>
      <c r="B3" s="7" t="s">
        <v>97</v>
      </c>
      <c r="C3" s="61"/>
      <c r="D3" s="61"/>
      <c r="E3" s="61"/>
      <c r="F3" s="61"/>
      <c r="G3" s="62"/>
      <c r="H3" s="61" t="s">
        <v>98</v>
      </c>
      <c r="I3" s="63"/>
      <c r="J3" s="63"/>
      <c r="K3" s="63"/>
      <c r="L3" s="63"/>
      <c r="M3" s="63"/>
      <c r="N3" s="63"/>
      <c r="O3" s="63"/>
      <c r="P3" s="63"/>
      <c r="Q3" s="6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4"/>
      <c r="AL3" s="65"/>
      <c r="AM3" s="65"/>
      <c r="AN3" s="65"/>
      <c r="AO3" s="65"/>
      <c r="AP3" s="65"/>
      <c r="AQ3" s="65"/>
    </row>
    <row r="4" spans="1:45" ht="21" customHeight="1" thickBot="1" x14ac:dyDescent="0.2">
      <c r="A4" s="3"/>
      <c r="B4" s="8"/>
      <c r="C4" s="9" t="str">
        <f>IF(B5="","",B5)</f>
        <v>①マリルリ</v>
      </c>
      <c r="D4" s="10"/>
      <c r="E4" s="10"/>
      <c r="F4" s="11"/>
      <c r="G4" s="12" t="str">
        <f>IF(B6="","",B6)</f>
        <v>②チームＮＡＧＡＲＡ</v>
      </c>
      <c r="H4" s="10"/>
      <c r="I4" s="10"/>
      <c r="J4" s="11"/>
      <c r="K4" s="12" t="str">
        <f>IF(B7="","",B7)</f>
        <v>③拝島ブルーウッド</v>
      </c>
      <c r="L4" s="10"/>
      <c r="M4" s="10"/>
      <c r="N4" s="11"/>
      <c r="O4" s="12" t="str">
        <f>IF(B8="","",B8)</f>
        <v>④チキチーズ</v>
      </c>
      <c r="P4" s="10"/>
      <c r="Q4" s="10"/>
      <c r="R4" s="11"/>
      <c r="S4" s="12" t="str">
        <f>IF(B9="","",B9)</f>
        <v>⑤みねあさひ</v>
      </c>
      <c r="T4" s="10"/>
      <c r="U4" s="10"/>
      <c r="V4" s="11"/>
      <c r="W4" s="12" t="str">
        <f>IF(B10="","",B10)</f>
        <v>****</v>
      </c>
      <c r="X4" s="10"/>
      <c r="Y4" s="10"/>
      <c r="Z4" s="13"/>
      <c r="AA4" s="14" t="s">
        <v>0</v>
      </c>
      <c r="AB4" s="11"/>
      <c r="AC4" s="12" t="s">
        <v>1</v>
      </c>
      <c r="AD4" s="11"/>
      <c r="AE4" s="12" t="s">
        <v>2</v>
      </c>
      <c r="AF4" s="11"/>
      <c r="AG4" s="12" t="s">
        <v>3</v>
      </c>
      <c r="AH4" s="13"/>
      <c r="AI4" s="10" t="s">
        <v>4</v>
      </c>
      <c r="AJ4" s="13"/>
      <c r="AK4" s="66" t="s">
        <v>5</v>
      </c>
      <c r="AL4" s="15"/>
      <c r="AM4" s="15" t="s">
        <v>6</v>
      </c>
      <c r="AN4" s="15"/>
      <c r="AO4" s="15" t="s">
        <v>8</v>
      </c>
      <c r="AP4" s="15"/>
      <c r="AQ4" s="3"/>
    </row>
    <row r="5" spans="1:45" ht="21" customHeight="1" x14ac:dyDescent="0.15">
      <c r="A5" s="3"/>
      <c r="B5" s="16" t="s">
        <v>72</v>
      </c>
      <c r="C5" s="17"/>
      <c r="D5" s="18"/>
      <c r="E5" s="18"/>
      <c r="F5" s="19"/>
      <c r="G5" s="20" t="str">
        <f>IF(H5="","",IF(H5&gt;J5,"○",IF(H5&lt;J5,"×","△")))</f>
        <v>○</v>
      </c>
      <c r="H5" s="21">
        <v>10</v>
      </c>
      <c r="I5" s="21" t="s">
        <v>7</v>
      </c>
      <c r="J5" s="22">
        <v>8</v>
      </c>
      <c r="K5" s="20" t="str">
        <f>IF(L5="","",IF(L5&gt;N5,"○",IF(L5&lt;N5,"×","△")))</f>
        <v>○</v>
      </c>
      <c r="L5" s="21">
        <v>10</v>
      </c>
      <c r="M5" s="21" t="s">
        <v>7</v>
      </c>
      <c r="N5" s="22">
        <v>4</v>
      </c>
      <c r="O5" s="20" t="str">
        <f>IF(P5="","",IF(P5&gt;R5,"○",IF(P5&lt;R5,"×","△")))</f>
        <v>×</v>
      </c>
      <c r="P5" s="21">
        <v>7</v>
      </c>
      <c r="Q5" s="21" t="s">
        <v>7</v>
      </c>
      <c r="R5" s="22">
        <v>8</v>
      </c>
      <c r="S5" s="20" t="str">
        <f>IF(T5="","",IF(T5&gt;V5,"○",IF(T5&lt;V5,"×","△")))</f>
        <v>×</v>
      </c>
      <c r="T5" s="21">
        <v>6</v>
      </c>
      <c r="U5" s="21" t="s">
        <v>7</v>
      </c>
      <c r="V5" s="21">
        <v>9</v>
      </c>
      <c r="W5" s="20" t="str">
        <f>IF(X5="","",IF(X5&gt;Z5,"○",IF(X5&lt;Z5,"×","△")))</f>
        <v/>
      </c>
      <c r="X5" s="21"/>
      <c r="Y5" s="21" t="s">
        <v>7</v>
      </c>
      <c r="Z5" s="23"/>
      <c r="AA5" s="24">
        <f>IF(H5="","",COUNTIF(C5:Z5,"○"))</f>
        <v>2</v>
      </c>
      <c r="AB5" s="25"/>
      <c r="AC5" s="26">
        <f>IF(H5="","",COUNTIF(C5:Z5,"×"))</f>
        <v>2</v>
      </c>
      <c r="AD5" s="25"/>
      <c r="AE5" s="26">
        <f>IF(H5="","",COUNTIF(C5:Z5,"△"))</f>
        <v>0</v>
      </c>
      <c r="AF5" s="25"/>
      <c r="AG5" s="26">
        <f>IF(H5="","",AA5*3+AE5)</f>
        <v>6</v>
      </c>
      <c r="AH5" s="27"/>
      <c r="AI5" s="28">
        <v>2</v>
      </c>
      <c r="AJ5" s="27"/>
      <c r="AK5" s="66">
        <f>AM5-AO5</f>
        <v>4</v>
      </c>
      <c r="AL5" s="15"/>
      <c r="AM5" s="15">
        <f>IF(H5="","",SUM(H5,L5,P5,X5,,T5))</f>
        <v>33</v>
      </c>
      <c r="AN5" s="15"/>
      <c r="AO5" s="15">
        <f>IF(J5="","",SUM(J5,N5,R5,Z5,,V5))</f>
        <v>29</v>
      </c>
      <c r="AP5" s="15"/>
      <c r="AQ5" s="3"/>
    </row>
    <row r="6" spans="1:45" ht="21" customHeight="1" x14ac:dyDescent="0.15">
      <c r="A6" s="3"/>
      <c r="B6" s="29" t="s">
        <v>87</v>
      </c>
      <c r="C6" s="30" t="str">
        <f>IF(D6="","",IF(D6&gt;F6,"○",IF(D6&lt;F6,"×","△")))</f>
        <v>×</v>
      </c>
      <c r="D6" s="31">
        <f>IF(J5="","",J5)</f>
        <v>8</v>
      </c>
      <c r="E6" s="31" t="s">
        <v>7</v>
      </c>
      <c r="F6" s="32">
        <f>IF(H5="","",H5)</f>
        <v>10</v>
      </c>
      <c r="G6" s="33"/>
      <c r="H6" s="34"/>
      <c r="I6" s="34"/>
      <c r="J6" s="35"/>
      <c r="K6" s="36" t="str">
        <f>IF(L6="","",IF(L6&gt;N6,"○",IF(L6&lt;N6,"×","△")))</f>
        <v>×</v>
      </c>
      <c r="L6" s="31">
        <v>8</v>
      </c>
      <c r="M6" s="31" t="s">
        <v>7</v>
      </c>
      <c r="N6" s="32">
        <v>13</v>
      </c>
      <c r="O6" s="36" t="str">
        <f>IF(P6="","",IF(P6&gt;R6,"○",IF(P6&lt;R6,"×","△")))</f>
        <v>×</v>
      </c>
      <c r="P6" s="31">
        <v>6</v>
      </c>
      <c r="Q6" s="31" t="s">
        <v>7</v>
      </c>
      <c r="R6" s="32">
        <v>8</v>
      </c>
      <c r="S6" s="36" t="str">
        <f>IF(T6="","",IF(T6&gt;V6,"○",IF(T6&lt;V6,"×","△")))</f>
        <v>×</v>
      </c>
      <c r="T6" s="31">
        <v>7</v>
      </c>
      <c r="U6" s="31" t="s">
        <v>7</v>
      </c>
      <c r="V6" s="31">
        <v>14</v>
      </c>
      <c r="W6" s="36" t="str">
        <f>IF(X6="","",IF(X6&gt;Z6,"○",IF(X6&lt;Z6,"×","△")))</f>
        <v/>
      </c>
      <c r="X6" s="31"/>
      <c r="Y6" s="31" t="s">
        <v>7</v>
      </c>
      <c r="Z6" s="37"/>
      <c r="AA6" s="38">
        <f>IF(D6="","",COUNTIF(C6:Z6,"○"))</f>
        <v>0</v>
      </c>
      <c r="AB6" s="39"/>
      <c r="AC6" s="40">
        <f>IF(D6="","",COUNTIF(C6:Z6,"×"))</f>
        <v>4</v>
      </c>
      <c r="AD6" s="39"/>
      <c r="AE6" s="40">
        <f>IF(D6="","",COUNTIF(C6:Z6,"△"))</f>
        <v>0</v>
      </c>
      <c r="AF6" s="39"/>
      <c r="AG6" s="40">
        <f>IF(D6="","",AA6*3+AE6)</f>
        <v>0</v>
      </c>
      <c r="AH6" s="41"/>
      <c r="AI6" s="42">
        <v>5</v>
      </c>
      <c r="AJ6" s="41"/>
      <c r="AK6" s="66">
        <f t="shared" ref="AK6:AK9" si="0">AM6-AO6</f>
        <v>-16</v>
      </c>
      <c r="AL6" s="15"/>
      <c r="AM6" s="15">
        <f>IF(D6="","",SUM(L6,P6,X6,T6,D6))</f>
        <v>29</v>
      </c>
      <c r="AN6" s="15"/>
      <c r="AO6" s="15">
        <f>IF(D6="","",SUM(N6,F6,R6,Z6,,V6))</f>
        <v>45</v>
      </c>
      <c r="AP6" s="15"/>
      <c r="AQ6" s="3"/>
    </row>
    <row r="7" spans="1:45" ht="21" customHeight="1" x14ac:dyDescent="0.15">
      <c r="A7" s="3"/>
      <c r="B7" s="29" t="s">
        <v>12</v>
      </c>
      <c r="C7" s="30" t="str">
        <f>IF(D7="","",IF(D7&gt;F7,"○",IF(D7&lt;F7,"×","△")))</f>
        <v>×</v>
      </c>
      <c r="D7" s="31">
        <f>IF(N5="","",N5)</f>
        <v>4</v>
      </c>
      <c r="E7" s="31" t="s">
        <v>7</v>
      </c>
      <c r="F7" s="32">
        <f>IF(L5="","",L5)</f>
        <v>10</v>
      </c>
      <c r="G7" s="36" t="str">
        <f>IF(H7="","",IF(H7&gt;J7,"○",IF(H7&lt;J7,"×","△")))</f>
        <v>○</v>
      </c>
      <c r="H7" s="31">
        <f>IF(N6="","",N6)</f>
        <v>13</v>
      </c>
      <c r="I7" s="31" t="s">
        <v>7</v>
      </c>
      <c r="J7" s="32">
        <f>IF(L6="","",L6)</f>
        <v>8</v>
      </c>
      <c r="K7" s="33"/>
      <c r="L7" s="34"/>
      <c r="M7" s="34"/>
      <c r="N7" s="35"/>
      <c r="O7" s="36" t="str">
        <f>IF(P7="","",IF(P7&gt;R7,"○",IF(P7&lt;R7,"×","△")))</f>
        <v>○</v>
      </c>
      <c r="P7" s="31">
        <v>7</v>
      </c>
      <c r="Q7" s="31" t="s">
        <v>7</v>
      </c>
      <c r="R7" s="32">
        <v>2</v>
      </c>
      <c r="S7" s="36" t="str">
        <f>IF(T7="","",IF(T7&gt;V7,"○",IF(T7&lt;V7,"×","△")))</f>
        <v>×</v>
      </c>
      <c r="T7" s="31">
        <v>5</v>
      </c>
      <c r="U7" s="31" t="s">
        <v>7</v>
      </c>
      <c r="V7" s="31">
        <v>9</v>
      </c>
      <c r="W7" s="36" t="str">
        <f>IF(X7="","",IF(X7&gt;Z7,"○",IF(X7&lt;Z7,"×","△")))</f>
        <v/>
      </c>
      <c r="X7" s="31"/>
      <c r="Y7" s="31" t="s">
        <v>7</v>
      </c>
      <c r="Z7" s="37"/>
      <c r="AA7" s="38">
        <f>IF(P7="","",COUNTIF(C7:Z7,"○"))</f>
        <v>2</v>
      </c>
      <c r="AB7" s="39"/>
      <c r="AC7" s="40">
        <f>IF(P7="","",COUNTIF(C7:Z7,"×"))</f>
        <v>2</v>
      </c>
      <c r="AD7" s="39"/>
      <c r="AE7" s="40">
        <f>IF(P7="","",COUNTIF(C7:Z7,"△"))</f>
        <v>0</v>
      </c>
      <c r="AF7" s="39"/>
      <c r="AG7" s="40">
        <f>IF(P7="","",AA7*3+AE7)</f>
        <v>6</v>
      </c>
      <c r="AH7" s="41"/>
      <c r="AI7" s="38">
        <v>3</v>
      </c>
      <c r="AJ7" s="41"/>
      <c r="AK7" s="66">
        <f t="shared" si="0"/>
        <v>0</v>
      </c>
      <c r="AL7" s="15"/>
      <c r="AM7" s="15">
        <f>IF(P7="","",SUM(H7,P7,X7,T7,D7))</f>
        <v>29</v>
      </c>
      <c r="AN7" s="15"/>
      <c r="AO7" s="15">
        <f>IF(P7="","",SUM(J7,F7,R7,Z7,,V7))</f>
        <v>29</v>
      </c>
      <c r="AP7" s="15"/>
      <c r="AQ7" s="3"/>
    </row>
    <row r="8" spans="1:45" ht="21" customHeight="1" x14ac:dyDescent="0.15">
      <c r="A8" s="3"/>
      <c r="B8" s="29" t="s">
        <v>83</v>
      </c>
      <c r="C8" s="30" t="str">
        <f>IF(D8="","",IF(D8&gt;F8,"○",IF(D8&lt;F8,"×","△")))</f>
        <v>○</v>
      </c>
      <c r="D8" s="31">
        <f>IF(R5="","",R5)</f>
        <v>8</v>
      </c>
      <c r="E8" s="31" t="s">
        <v>7</v>
      </c>
      <c r="F8" s="32">
        <f>IF(P5="","",P5)</f>
        <v>7</v>
      </c>
      <c r="G8" s="36" t="str">
        <f>IF(H8="","",IF(H8&gt;J8,"○",IF(H8&lt;J8,"×","△")))</f>
        <v>○</v>
      </c>
      <c r="H8" s="31">
        <f>IF(R6="","",R6)</f>
        <v>8</v>
      </c>
      <c r="I8" s="31" t="s">
        <v>7</v>
      </c>
      <c r="J8" s="32">
        <f>IF(P6="","",P6)</f>
        <v>6</v>
      </c>
      <c r="K8" s="36" t="str">
        <f t="shared" ref="K8:K9" si="1">IF(L8="","",IF(L8&gt;N8,"○",IF(L8&lt;N8,"×","△")))</f>
        <v>×</v>
      </c>
      <c r="L8" s="31">
        <f>IF(R7="","",R7)</f>
        <v>2</v>
      </c>
      <c r="M8" s="31" t="s">
        <v>7</v>
      </c>
      <c r="N8" s="32">
        <f>IF(P7="","",P7)</f>
        <v>7</v>
      </c>
      <c r="O8" s="33"/>
      <c r="P8" s="34"/>
      <c r="Q8" s="34"/>
      <c r="R8" s="35"/>
      <c r="S8" s="36" t="str">
        <f>IF(T8="","",IF(T8&gt;V8,"○",IF(T8&lt;V8,"×","△")))</f>
        <v>×</v>
      </c>
      <c r="T8" s="31">
        <v>5</v>
      </c>
      <c r="U8" s="31" t="s">
        <v>7</v>
      </c>
      <c r="V8" s="31">
        <v>10</v>
      </c>
      <c r="W8" s="36" t="str">
        <f>IF(X8="","",IF(X8&gt;Z8,"○",IF(X8&lt;Z8,"×","△")))</f>
        <v/>
      </c>
      <c r="X8" s="31"/>
      <c r="Y8" s="31" t="s">
        <v>7</v>
      </c>
      <c r="Z8" s="37"/>
      <c r="AA8" s="38">
        <f>IF(L8="","",COUNTIF(C8:Z8,"○"))</f>
        <v>2</v>
      </c>
      <c r="AB8" s="39"/>
      <c r="AC8" s="40">
        <f>IF(L8="","",COUNTIF(C8:Z8,"×"))</f>
        <v>2</v>
      </c>
      <c r="AD8" s="39"/>
      <c r="AE8" s="40">
        <f>IF(L8="","",COUNTIF(C8:Z8,"△"))</f>
        <v>0</v>
      </c>
      <c r="AF8" s="39"/>
      <c r="AG8" s="40">
        <f>IF(L8="","",AA8*3+AE8)</f>
        <v>6</v>
      </c>
      <c r="AH8" s="41"/>
      <c r="AI8" s="42">
        <v>4</v>
      </c>
      <c r="AJ8" s="41"/>
      <c r="AK8" s="66">
        <f t="shared" si="0"/>
        <v>-7</v>
      </c>
      <c r="AL8" s="15"/>
      <c r="AM8" s="15">
        <f>IF(L8="","",SUM(L8,H8,X8,T8,D8))</f>
        <v>23</v>
      </c>
      <c r="AN8" s="15"/>
      <c r="AO8" s="15">
        <f>IF(L8="","",SUM(N8,F8,J8,Z8,,V8))</f>
        <v>30</v>
      </c>
      <c r="AP8" s="15"/>
      <c r="AQ8" s="3"/>
    </row>
    <row r="9" spans="1:45" ht="21" customHeight="1" x14ac:dyDescent="0.15">
      <c r="A9" s="3"/>
      <c r="B9" s="29" t="s">
        <v>71</v>
      </c>
      <c r="C9" s="30" t="str">
        <f>IF(D9="","",IF(D9&gt;F9,"○",IF(D9&lt;F9,"×","△")))</f>
        <v>○</v>
      </c>
      <c r="D9" s="31">
        <f>IF(V5="","",V5)</f>
        <v>9</v>
      </c>
      <c r="E9" s="21" t="s">
        <v>7</v>
      </c>
      <c r="F9" s="22">
        <f>IF(T5="","",T5)</f>
        <v>6</v>
      </c>
      <c r="G9" s="20" t="str">
        <f>IF(H9="","",IF(H9&gt;J9,"○",IF(H9&lt;J9,"×","△")))</f>
        <v>○</v>
      </c>
      <c r="H9" s="21">
        <f>IF(V6="","",V6)</f>
        <v>14</v>
      </c>
      <c r="I9" s="31" t="s">
        <v>7</v>
      </c>
      <c r="J9" s="32">
        <f>IF(T6="","",T6)</f>
        <v>7</v>
      </c>
      <c r="K9" s="36" t="str">
        <f t="shared" si="1"/>
        <v>○</v>
      </c>
      <c r="L9" s="31">
        <f>IF(V7="","",V7)</f>
        <v>9</v>
      </c>
      <c r="M9" s="31" t="s">
        <v>7</v>
      </c>
      <c r="N9" s="32">
        <f>IF(T7="","",T7)</f>
        <v>5</v>
      </c>
      <c r="O9" s="36" t="str">
        <f>IF(P9="","",IF(P9&gt;R9,"○",IF(P9&lt;R9,"×","△")))</f>
        <v>○</v>
      </c>
      <c r="P9" s="31">
        <f>IF(V8="","",V8)</f>
        <v>10</v>
      </c>
      <c r="Q9" s="31" t="s">
        <v>7</v>
      </c>
      <c r="R9" s="32">
        <f>IF(T8="","",T8)</f>
        <v>5</v>
      </c>
      <c r="S9" s="33"/>
      <c r="T9" s="34"/>
      <c r="U9" s="34"/>
      <c r="V9" s="35"/>
      <c r="W9" s="36" t="str">
        <f>IF(X9="","",IF(X9&gt;Z9,"○",IF(X9&lt;Z9,"×","△")))</f>
        <v/>
      </c>
      <c r="X9" s="31"/>
      <c r="Y9" s="31" t="s">
        <v>7</v>
      </c>
      <c r="Z9" s="37"/>
      <c r="AA9" s="38">
        <f>IF(D9="","",COUNTIF(C9:Z9,"○"))</f>
        <v>4</v>
      </c>
      <c r="AB9" s="39"/>
      <c r="AC9" s="40">
        <f>IF(D9="","",COUNTIF(C9:Z9,"×"))</f>
        <v>0</v>
      </c>
      <c r="AD9" s="39"/>
      <c r="AE9" s="40">
        <f>IF(D9="","",COUNTIF(C9:Z9,"△"))</f>
        <v>0</v>
      </c>
      <c r="AF9" s="39"/>
      <c r="AG9" s="40">
        <f>IF(D9="","",AA9*3+AE9)</f>
        <v>12</v>
      </c>
      <c r="AH9" s="41"/>
      <c r="AI9" s="42">
        <v>1</v>
      </c>
      <c r="AJ9" s="41"/>
      <c r="AK9" s="66">
        <f t="shared" si="0"/>
        <v>19</v>
      </c>
      <c r="AL9" s="15"/>
      <c r="AM9" s="15">
        <f>IF(D9="","",SUM(L9,P9,X9,H9,D9))</f>
        <v>42</v>
      </c>
      <c r="AN9" s="15"/>
      <c r="AO9" s="15">
        <f>IF(D9="","",SUM(N9,F9,R9,Z9,,J9))</f>
        <v>23</v>
      </c>
      <c r="AP9" s="15"/>
      <c r="AQ9" s="3"/>
    </row>
    <row r="10" spans="1:45" ht="21" customHeight="1" thickBot="1" x14ac:dyDescent="0.2">
      <c r="A10" s="3"/>
      <c r="B10" s="43" t="s">
        <v>19</v>
      </c>
      <c r="C10" s="44" t="str">
        <f>IF(D10="","",IF(D10&gt;F10,"○",IF(D10&lt;F10,"×","△")))</f>
        <v/>
      </c>
      <c r="D10" s="45" t="str">
        <f>IF(Z5="","",Z5)</f>
        <v/>
      </c>
      <c r="E10" s="45" t="s">
        <v>7</v>
      </c>
      <c r="F10" s="46" t="str">
        <f>IF(X5="","",X5)</f>
        <v/>
      </c>
      <c r="G10" s="47" t="str">
        <f>IF(H10="","",IF(H10&gt;J10,"○",IF(H10&lt;J10,"×","△")))</f>
        <v/>
      </c>
      <c r="H10" s="48" t="str">
        <f>IF(Z6="","",Z6)</f>
        <v/>
      </c>
      <c r="I10" s="48" t="s">
        <v>7</v>
      </c>
      <c r="J10" s="49" t="str">
        <f>IF(X6="","",X6)</f>
        <v/>
      </c>
      <c r="K10" s="47" t="str">
        <f>IF(L10="","",IF(L10&gt;N10,"○",IF(L10&lt;N10,"×","△")))</f>
        <v/>
      </c>
      <c r="L10" s="48" t="str">
        <f>IF(Z7="","",Z7)</f>
        <v/>
      </c>
      <c r="M10" s="48" t="s">
        <v>7</v>
      </c>
      <c r="N10" s="49" t="str">
        <f>IF(X7="","",X7)</f>
        <v/>
      </c>
      <c r="O10" s="47" t="str">
        <f>IF(P10="","",IF(P10&gt;R10,"○",IF(P10&lt;R10,"×","△")))</f>
        <v/>
      </c>
      <c r="P10" s="48" t="str">
        <f>IF(Z8="","",Z8)</f>
        <v/>
      </c>
      <c r="Q10" s="48" t="s">
        <v>7</v>
      </c>
      <c r="R10" s="49" t="str">
        <f>IF(X8="","",X8)</f>
        <v/>
      </c>
      <c r="S10" s="47" t="str">
        <f>IF(T10="","",IF(T10&gt;V10,"○",IF(T10&lt;V10,"×","△")))</f>
        <v/>
      </c>
      <c r="T10" s="48" t="str">
        <f>IF(Z9="","",Z9)</f>
        <v/>
      </c>
      <c r="U10" s="48" t="s">
        <v>7</v>
      </c>
      <c r="V10" s="48" t="str">
        <f>IF(X9="","",X9)</f>
        <v/>
      </c>
      <c r="W10" s="50"/>
      <c r="X10" s="51"/>
      <c r="Y10" s="51"/>
      <c r="Z10" s="52"/>
      <c r="AA10" s="53" t="str">
        <f t="shared" ref="AA10" si="2">IF(H10="","",COUNTIF(C10:Z10,"○"))</f>
        <v/>
      </c>
      <c r="AB10" s="54"/>
      <c r="AC10" s="55" t="str">
        <f t="shared" ref="AC10" si="3">IF(H10="","",COUNTIF(C10:Z10,"×"))</f>
        <v/>
      </c>
      <c r="AD10" s="54"/>
      <c r="AE10" s="55" t="str">
        <f t="shared" ref="AE10" si="4">IF(H10="","",COUNTIF(C10:Z10,"△"))</f>
        <v/>
      </c>
      <c r="AF10" s="54"/>
      <c r="AG10" s="55" t="str">
        <f t="shared" ref="AG10" si="5">IF(H10="","",AA10*3+AE10)</f>
        <v/>
      </c>
      <c r="AH10" s="56"/>
      <c r="AI10" s="53"/>
      <c r="AJ10" s="56"/>
      <c r="AK10" s="66" t="str">
        <f>IF(D10="","",(D10+L10+P10+H10+T10)-(F10+N10+R10+J10+V10))</f>
        <v/>
      </c>
      <c r="AL10" s="67"/>
      <c r="AM10" s="15" t="str">
        <f>IF(D10="","",SUM(L10,P10,H10,T10,D10))</f>
        <v/>
      </c>
      <c r="AN10" s="15"/>
      <c r="AO10" s="15" t="str">
        <f>IF(D10="","",SUM(N10,F10,R10,J10,,V10))</f>
        <v/>
      </c>
      <c r="AP10" s="15"/>
      <c r="AQ10" s="3"/>
    </row>
    <row r="11" spans="1:45" ht="21" customHeight="1" x14ac:dyDescent="0.15">
      <c r="A11" s="3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15">
        <f>SUM(AK5:AL10)</f>
        <v>0</v>
      </c>
      <c r="AL11" s="15"/>
      <c r="AM11" s="15">
        <f>SUM(AM5:AN10)</f>
        <v>156</v>
      </c>
      <c r="AN11" s="15"/>
      <c r="AO11" s="15">
        <f>SUM(AO5:AP10)</f>
        <v>156</v>
      </c>
      <c r="AP11" s="15"/>
      <c r="AQ11" s="3"/>
    </row>
    <row r="12" spans="1:45" ht="21" customHeight="1" thickBot="1" x14ac:dyDescent="0.2">
      <c r="A12" s="3"/>
      <c r="B12" s="58" t="s">
        <v>9</v>
      </c>
      <c r="C12" s="57"/>
      <c r="D12" s="68" t="s">
        <v>94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3"/>
    </row>
    <row r="13" spans="1:45" ht="21" customHeight="1" thickBot="1" x14ac:dyDescent="0.2">
      <c r="A13" s="3"/>
      <c r="B13" s="8"/>
      <c r="C13" s="9" t="str">
        <f>IF(B14="","",B14)</f>
        <v>⑥はらん衆</v>
      </c>
      <c r="D13" s="10"/>
      <c r="E13" s="10"/>
      <c r="F13" s="11"/>
      <c r="G13" s="12" t="str">
        <f>IF(B15="","",B15)</f>
        <v>⑦なべちゃんズ</v>
      </c>
      <c r="H13" s="10"/>
      <c r="I13" s="10"/>
      <c r="J13" s="11"/>
      <c r="K13" s="12" t="str">
        <f>IF(B16="","",B16)</f>
        <v>⑧Ｆ４Ｅ</v>
      </c>
      <c r="L13" s="10"/>
      <c r="M13" s="10"/>
      <c r="N13" s="11"/>
      <c r="O13" s="12" t="str">
        <f>IF(B17="","",B17)</f>
        <v>⑨ＨＣ一宮　煌</v>
      </c>
      <c r="P13" s="10"/>
      <c r="Q13" s="10"/>
      <c r="R13" s="11"/>
      <c r="S13" s="12" t="str">
        <f>IF(B18="","",B18)</f>
        <v>⑩ＮＹＯＲＯ’Ｓ</v>
      </c>
      <c r="T13" s="10"/>
      <c r="U13" s="10"/>
      <c r="V13" s="11"/>
      <c r="W13" s="12" t="str">
        <f>IF(B19="","",B19)</f>
        <v>****</v>
      </c>
      <c r="X13" s="10"/>
      <c r="Y13" s="10"/>
      <c r="Z13" s="13"/>
      <c r="AA13" s="14" t="s">
        <v>0</v>
      </c>
      <c r="AB13" s="11"/>
      <c r="AC13" s="12" t="s">
        <v>1</v>
      </c>
      <c r="AD13" s="11"/>
      <c r="AE13" s="12" t="s">
        <v>2</v>
      </c>
      <c r="AF13" s="11"/>
      <c r="AG13" s="12" t="s">
        <v>3</v>
      </c>
      <c r="AH13" s="13"/>
      <c r="AI13" s="10" t="s">
        <v>4</v>
      </c>
      <c r="AJ13" s="13"/>
      <c r="AK13" s="66" t="s">
        <v>5</v>
      </c>
      <c r="AL13" s="15"/>
      <c r="AM13" s="15" t="s">
        <v>6</v>
      </c>
      <c r="AN13" s="15"/>
      <c r="AO13" s="15" t="s">
        <v>8</v>
      </c>
      <c r="AP13" s="15"/>
      <c r="AQ13" s="3"/>
    </row>
    <row r="14" spans="1:45" ht="21" customHeight="1" x14ac:dyDescent="0.15">
      <c r="A14" s="3"/>
      <c r="B14" s="69" t="s">
        <v>14</v>
      </c>
      <c r="C14" s="17"/>
      <c r="D14" s="18"/>
      <c r="E14" s="18"/>
      <c r="F14" s="19"/>
      <c r="G14" s="20" t="str">
        <f>IF(H14="","",IF(H14&gt;J14,"○",IF(H14&lt;J14,"×","△")))</f>
        <v>○</v>
      </c>
      <c r="H14" s="21">
        <v>11</v>
      </c>
      <c r="I14" s="21" t="s">
        <v>7</v>
      </c>
      <c r="J14" s="22">
        <v>6</v>
      </c>
      <c r="K14" s="20" t="str">
        <f>IF(L14="","",IF(L14&gt;N14,"○",IF(L14&lt;N14,"×","△")))</f>
        <v>○</v>
      </c>
      <c r="L14" s="21">
        <v>10</v>
      </c>
      <c r="M14" s="21" t="s">
        <v>7</v>
      </c>
      <c r="N14" s="22">
        <v>5</v>
      </c>
      <c r="O14" s="20" t="str">
        <f>IF(P14="","",IF(P14&gt;R14,"○",IF(P14&lt;R14,"×","△")))</f>
        <v>×</v>
      </c>
      <c r="P14" s="21">
        <v>8</v>
      </c>
      <c r="Q14" s="21" t="s">
        <v>7</v>
      </c>
      <c r="R14" s="22">
        <v>10</v>
      </c>
      <c r="S14" s="20" t="str">
        <f>IF(T14="","",IF(T14&gt;V14,"○",IF(T14&lt;V14,"×","△")))</f>
        <v>○</v>
      </c>
      <c r="T14" s="21">
        <v>9</v>
      </c>
      <c r="U14" s="21" t="s">
        <v>7</v>
      </c>
      <c r="V14" s="21">
        <v>5</v>
      </c>
      <c r="W14" s="20" t="str">
        <f>IF(X14="","",IF(X14&gt;Z14,"○",IF(X14&lt;Z14,"×","△")))</f>
        <v/>
      </c>
      <c r="X14" s="21"/>
      <c r="Y14" s="21" t="s">
        <v>7</v>
      </c>
      <c r="Z14" s="23"/>
      <c r="AA14" s="24">
        <f>IF(H14="","",COUNTIF(C14:Z14,"○"))</f>
        <v>3</v>
      </c>
      <c r="AB14" s="25"/>
      <c r="AC14" s="26">
        <f>IF(H14="","",COUNTIF(C14:Z14,"×"))</f>
        <v>1</v>
      </c>
      <c r="AD14" s="25"/>
      <c r="AE14" s="26">
        <f>IF(H14="","",COUNTIF(C14:Z14,"△"))</f>
        <v>0</v>
      </c>
      <c r="AF14" s="25"/>
      <c r="AG14" s="26">
        <f>IF(H14="","",AA14*3+AE14)</f>
        <v>9</v>
      </c>
      <c r="AH14" s="27"/>
      <c r="AI14" s="28">
        <v>2</v>
      </c>
      <c r="AJ14" s="27"/>
      <c r="AK14" s="66">
        <f>AM14-AO14</f>
        <v>12</v>
      </c>
      <c r="AL14" s="15"/>
      <c r="AM14" s="15">
        <f>IF(H14="","",SUM(H14,L14,P14,X14,,T14))</f>
        <v>38</v>
      </c>
      <c r="AN14" s="15"/>
      <c r="AO14" s="15">
        <f>IF(J14="","",SUM(J14,N14,R14,Z14,,V14))</f>
        <v>26</v>
      </c>
      <c r="AP14" s="15"/>
      <c r="AQ14" s="3"/>
    </row>
    <row r="15" spans="1:45" ht="21" customHeight="1" x14ac:dyDescent="0.15">
      <c r="A15" s="3"/>
      <c r="B15" s="70" t="s">
        <v>15</v>
      </c>
      <c r="C15" s="30" t="str">
        <f>IF(D15="","",IF(D15&gt;F15,"○",IF(D15&lt;F15,"×","△")))</f>
        <v>×</v>
      </c>
      <c r="D15" s="31">
        <f>IF(J14="","",J14)</f>
        <v>6</v>
      </c>
      <c r="E15" s="31" t="s">
        <v>7</v>
      </c>
      <c r="F15" s="32">
        <f>IF(H14="","",H14)</f>
        <v>11</v>
      </c>
      <c r="G15" s="33"/>
      <c r="H15" s="34"/>
      <c r="I15" s="34"/>
      <c r="J15" s="35"/>
      <c r="K15" s="36" t="str">
        <f>IF(L15="","",IF(L15&gt;N15,"○",IF(L15&lt;N15,"×","△")))</f>
        <v>○</v>
      </c>
      <c r="L15" s="31">
        <v>7</v>
      </c>
      <c r="M15" s="31" t="s">
        <v>7</v>
      </c>
      <c r="N15" s="32">
        <v>5</v>
      </c>
      <c r="O15" s="36" t="str">
        <f>IF(P15="","",IF(P15&gt;R15,"○",IF(P15&lt;R15,"×","△")))</f>
        <v>×</v>
      </c>
      <c r="P15" s="31">
        <v>5</v>
      </c>
      <c r="Q15" s="31" t="s">
        <v>7</v>
      </c>
      <c r="R15" s="32">
        <v>13</v>
      </c>
      <c r="S15" s="36" t="str">
        <f>IF(T15="","",IF(T15&gt;V15,"○",IF(T15&lt;V15,"×","△")))</f>
        <v>×</v>
      </c>
      <c r="T15" s="31">
        <v>8</v>
      </c>
      <c r="U15" s="31" t="s">
        <v>7</v>
      </c>
      <c r="V15" s="31">
        <v>9</v>
      </c>
      <c r="W15" s="36" t="str">
        <f>IF(X15="","",IF(X15&gt;Z15,"○",IF(X15&lt;Z15,"×","△")))</f>
        <v/>
      </c>
      <c r="X15" s="31"/>
      <c r="Y15" s="31" t="s">
        <v>7</v>
      </c>
      <c r="Z15" s="37"/>
      <c r="AA15" s="38">
        <f>IF(D15="","",COUNTIF(C15:Z15,"○"))</f>
        <v>1</v>
      </c>
      <c r="AB15" s="39"/>
      <c r="AC15" s="40">
        <f>IF(D15="","",COUNTIF(C15:Z15,"×"))</f>
        <v>3</v>
      </c>
      <c r="AD15" s="39"/>
      <c r="AE15" s="40">
        <f>IF(D15="","",COUNTIF(C15:Z15,"△"))</f>
        <v>0</v>
      </c>
      <c r="AF15" s="39"/>
      <c r="AG15" s="40">
        <f>IF(D15="","",AA15*3+AE15)</f>
        <v>3</v>
      </c>
      <c r="AH15" s="41"/>
      <c r="AI15" s="42">
        <v>5</v>
      </c>
      <c r="AJ15" s="41"/>
      <c r="AK15" s="66">
        <f t="shared" ref="AK15:AK18" si="6">AM15-AO15</f>
        <v>-12</v>
      </c>
      <c r="AL15" s="15"/>
      <c r="AM15" s="15">
        <f>IF(D15="","",SUM(L15,P15,X15,T15,D15))</f>
        <v>26</v>
      </c>
      <c r="AN15" s="15"/>
      <c r="AO15" s="15">
        <f>IF(D15="","",SUM(N15,F15,R15,Z15,,V15))</f>
        <v>38</v>
      </c>
      <c r="AP15" s="15"/>
      <c r="AQ15" s="3"/>
    </row>
    <row r="16" spans="1:45" ht="21" customHeight="1" x14ac:dyDescent="0.15">
      <c r="A16" s="3"/>
      <c r="B16" s="70" t="s">
        <v>16</v>
      </c>
      <c r="C16" s="30" t="str">
        <f>IF(D16="","",IF(D16&gt;F16,"○",IF(D16&lt;F16,"×","△")))</f>
        <v>×</v>
      </c>
      <c r="D16" s="31">
        <f>IF(N14="","",N14)</f>
        <v>5</v>
      </c>
      <c r="E16" s="31" t="s">
        <v>7</v>
      </c>
      <c r="F16" s="32">
        <f>IF(L14="","",L14)</f>
        <v>10</v>
      </c>
      <c r="G16" s="36" t="str">
        <f>IF(H16="","",IF(H16&gt;J16,"○",IF(H16&lt;J16,"×","△")))</f>
        <v>×</v>
      </c>
      <c r="H16" s="31">
        <f>IF(N15="","",N15)</f>
        <v>5</v>
      </c>
      <c r="I16" s="31" t="s">
        <v>7</v>
      </c>
      <c r="J16" s="32">
        <f>IF(L15="","",L15)</f>
        <v>7</v>
      </c>
      <c r="K16" s="33"/>
      <c r="L16" s="34"/>
      <c r="M16" s="34"/>
      <c r="N16" s="35"/>
      <c r="O16" s="36" t="str">
        <f>IF(P16="","",IF(P16&gt;R16,"○",IF(P16&lt;R16,"×","△")))</f>
        <v>×</v>
      </c>
      <c r="P16" s="31">
        <v>5</v>
      </c>
      <c r="Q16" s="31" t="s">
        <v>7</v>
      </c>
      <c r="R16" s="32">
        <v>6</v>
      </c>
      <c r="S16" s="36" t="str">
        <f>IF(T16="","",IF(T16&gt;V16,"○",IF(T16&lt;V16,"×","△")))</f>
        <v>○</v>
      </c>
      <c r="T16" s="31">
        <v>8</v>
      </c>
      <c r="U16" s="31" t="s">
        <v>7</v>
      </c>
      <c r="V16" s="31">
        <v>6</v>
      </c>
      <c r="W16" s="36" t="str">
        <f>IF(X16="","",IF(X16&gt;Z16,"○",IF(X16&lt;Z16,"×","△")))</f>
        <v/>
      </c>
      <c r="X16" s="31"/>
      <c r="Y16" s="31" t="s">
        <v>7</v>
      </c>
      <c r="Z16" s="37"/>
      <c r="AA16" s="38">
        <f>IF(P16="","",COUNTIF(C16:Z16,"○"))</f>
        <v>1</v>
      </c>
      <c r="AB16" s="39"/>
      <c r="AC16" s="40">
        <f>IF(P16="","",COUNTIF(C16:Z16,"×"))</f>
        <v>3</v>
      </c>
      <c r="AD16" s="39"/>
      <c r="AE16" s="40">
        <f>IF(P16="","",COUNTIF(C16:Z16,"△"))</f>
        <v>0</v>
      </c>
      <c r="AF16" s="39"/>
      <c r="AG16" s="40">
        <f>IF(P16="","",AA16*3+AE16)</f>
        <v>3</v>
      </c>
      <c r="AH16" s="41"/>
      <c r="AI16" s="38">
        <v>4</v>
      </c>
      <c r="AJ16" s="41"/>
      <c r="AK16" s="66">
        <f t="shared" si="6"/>
        <v>-6</v>
      </c>
      <c r="AL16" s="15"/>
      <c r="AM16" s="15">
        <f>IF(P16="","",SUM(H16,P16,X16,T16,D16))</f>
        <v>23</v>
      </c>
      <c r="AN16" s="15"/>
      <c r="AO16" s="15">
        <f>IF(P16="","",SUM(J16,F16,R16,Z16,,V16))</f>
        <v>29</v>
      </c>
      <c r="AP16" s="15"/>
      <c r="AQ16" s="3"/>
    </row>
    <row r="17" spans="1:43" ht="21" customHeight="1" x14ac:dyDescent="0.15">
      <c r="A17" s="3"/>
      <c r="B17" s="70" t="s">
        <v>17</v>
      </c>
      <c r="C17" s="30" t="str">
        <f>IF(D17="","",IF(D17&gt;F17,"○",IF(D17&lt;F17,"×","△")))</f>
        <v>○</v>
      </c>
      <c r="D17" s="31">
        <f>IF(R14="","",R14)</f>
        <v>10</v>
      </c>
      <c r="E17" s="31" t="s">
        <v>7</v>
      </c>
      <c r="F17" s="32">
        <f>IF(P14="","",P14)</f>
        <v>8</v>
      </c>
      <c r="G17" s="36" t="str">
        <f>IF(H17="","",IF(H17&gt;J17,"○",IF(H17&lt;J17,"×","△")))</f>
        <v>○</v>
      </c>
      <c r="H17" s="31">
        <f>IF(R15="","",R15)</f>
        <v>13</v>
      </c>
      <c r="I17" s="31" t="s">
        <v>7</v>
      </c>
      <c r="J17" s="32">
        <f>IF(P15="","",P15)</f>
        <v>5</v>
      </c>
      <c r="K17" s="36" t="str">
        <f t="shared" ref="K17:K18" si="7">IF(L17="","",IF(L17&gt;N17,"○",IF(L17&lt;N17,"×","△")))</f>
        <v>○</v>
      </c>
      <c r="L17" s="31">
        <f>IF(R16="","",R16)</f>
        <v>6</v>
      </c>
      <c r="M17" s="31" t="s">
        <v>7</v>
      </c>
      <c r="N17" s="32">
        <f>IF(P16="","",P16)</f>
        <v>5</v>
      </c>
      <c r="O17" s="33"/>
      <c r="P17" s="34"/>
      <c r="Q17" s="34"/>
      <c r="R17" s="35"/>
      <c r="S17" s="36" t="str">
        <f>IF(T17="","",IF(T17&gt;V17,"○",IF(T17&lt;V17,"×","△")))</f>
        <v>○</v>
      </c>
      <c r="T17" s="31">
        <v>10</v>
      </c>
      <c r="U17" s="31" t="s">
        <v>7</v>
      </c>
      <c r="V17" s="31">
        <v>9</v>
      </c>
      <c r="W17" s="36" t="str">
        <f>IF(X17="","",IF(X17&gt;Z17,"○",IF(X17&lt;Z17,"×","△")))</f>
        <v/>
      </c>
      <c r="X17" s="31"/>
      <c r="Y17" s="31" t="s">
        <v>7</v>
      </c>
      <c r="Z17" s="37"/>
      <c r="AA17" s="38">
        <f>IF(L17="","",COUNTIF(C17:Z17,"○"))</f>
        <v>4</v>
      </c>
      <c r="AB17" s="39"/>
      <c r="AC17" s="40">
        <f>IF(L17="","",COUNTIF(C17:Z17,"×"))</f>
        <v>0</v>
      </c>
      <c r="AD17" s="39"/>
      <c r="AE17" s="40">
        <f>IF(L17="","",COUNTIF(C17:Z17,"△"))</f>
        <v>0</v>
      </c>
      <c r="AF17" s="39"/>
      <c r="AG17" s="40">
        <f>IF(L17="","",AA17*3+AE17)</f>
        <v>12</v>
      </c>
      <c r="AH17" s="41"/>
      <c r="AI17" s="42">
        <v>1</v>
      </c>
      <c r="AJ17" s="41"/>
      <c r="AK17" s="66">
        <f t="shared" si="6"/>
        <v>12</v>
      </c>
      <c r="AL17" s="15"/>
      <c r="AM17" s="15">
        <f>IF(L17="","",SUM(L17,H17,X17,T17,D17))</f>
        <v>39</v>
      </c>
      <c r="AN17" s="15"/>
      <c r="AO17" s="15">
        <f>IF(L17="","",SUM(N17,F17,J17,Z17,,V17))</f>
        <v>27</v>
      </c>
      <c r="AP17" s="15"/>
      <c r="AQ17" s="3"/>
    </row>
    <row r="18" spans="1:43" ht="21" customHeight="1" x14ac:dyDescent="0.15">
      <c r="A18" s="3"/>
      <c r="B18" s="70" t="s">
        <v>18</v>
      </c>
      <c r="C18" s="30" t="str">
        <f>IF(D18="","",IF(D18&gt;F18,"○",IF(D18&lt;F18,"×","△")))</f>
        <v>×</v>
      </c>
      <c r="D18" s="31">
        <f>IF(V14="","",V14)</f>
        <v>5</v>
      </c>
      <c r="E18" s="21" t="s">
        <v>7</v>
      </c>
      <c r="F18" s="22">
        <f>IF(T14="","",T14)</f>
        <v>9</v>
      </c>
      <c r="G18" s="20" t="str">
        <f>IF(H18="","",IF(H18&gt;J18,"○",IF(H18&lt;J18,"×","△")))</f>
        <v>○</v>
      </c>
      <c r="H18" s="21">
        <f>IF(V15="","",V15)</f>
        <v>9</v>
      </c>
      <c r="I18" s="31" t="s">
        <v>7</v>
      </c>
      <c r="J18" s="32">
        <f>IF(T15="","",T15)</f>
        <v>8</v>
      </c>
      <c r="K18" s="36" t="str">
        <f t="shared" si="7"/>
        <v>×</v>
      </c>
      <c r="L18" s="31">
        <f>IF(V16="","",V16)</f>
        <v>6</v>
      </c>
      <c r="M18" s="31" t="s">
        <v>7</v>
      </c>
      <c r="N18" s="32">
        <f>IF(T16="","",T16)</f>
        <v>8</v>
      </c>
      <c r="O18" s="36" t="str">
        <f>IF(P18="","",IF(P18&gt;R18,"○",IF(P18&lt;R18,"×","△")))</f>
        <v>×</v>
      </c>
      <c r="P18" s="31">
        <f>IF(V17="","",V17)</f>
        <v>9</v>
      </c>
      <c r="Q18" s="31" t="s">
        <v>7</v>
      </c>
      <c r="R18" s="32">
        <f>IF(T17="","",T17)</f>
        <v>10</v>
      </c>
      <c r="S18" s="33"/>
      <c r="T18" s="34"/>
      <c r="U18" s="34"/>
      <c r="V18" s="35"/>
      <c r="W18" s="36" t="str">
        <f>IF(X18="","",IF(X18&gt;Z18,"○",IF(X18&lt;Z18,"×","△")))</f>
        <v/>
      </c>
      <c r="X18" s="31"/>
      <c r="Y18" s="31" t="s">
        <v>7</v>
      </c>
      <c r="Z18" s="37"/>
      <c r="AA18" s="38">
        <f>IF(D18="","",COUNTIF(C18:Z18,"○"))</f>
        <v>1</v>
      </c>
      <c r="AB18" s="39"/>
      <c r="AC18" s="40">
        <f>IF(D18="","",COUNTIF(C18:Z18,"×"))</f>
        <v>3</v>
      </c>
      <c r="AD18" s="39"/>
      <c r="AE18" s="40">
        <f>IF(D18="","",COUNTIF(C18:Z18,"△"))</f>
        <v>0</v>
      </c>
      <c r="AF18" s="39"/>
      <c r="AG18" s="40">
        <f>IF(D18="","",AA18*3+AE18)</f>
        <v>3</v>
      </c>
      <c r="AH18" s="41"/>
      <c r="AI18" s="42">
        <v>3</v>
      </c>
      <c r="AJ18" s="41"/>
      <c r="AK18" s="66">
        <f t="shared" si="6"/>
        <v>-6</v>
      </c>
      <c r="AL18" s="15"/>
      <c r="AM18" s="15">
        <f>IF(D18="","",SUM(L18,P18,X18,H18,D18))</f>
        <v>29</v>
      </c>
      <c r="AN18" s="15"/>
      <c r="AO18" s="15">
        <f>IF(D18="","",SUM(N18,F18,R18,Z18,,J18))</f>
        <v>35</v>
      </c>
      <c r="AP18" s="15"/>
      <c r="AQ18" s="3"/>
    </row>
    <row r="19" spans="1:43" ht="21" customHeight="1" thickBot="1" x14ac:dyDescent="0.2">
      <c r="A19" s="3"/>
      <c r="B19" s="43" t="s">
        <v>19</v>
      </c>
      <c r="C19" s="44" t="str">
        <f>IF(D19="","",IF(D19&gt;F19,"○",IF(D19&lt;F19,"×","△")))</f>
        <v/>
      </c>
      <c r="D19" s="45" t="str">
        <f>IF(Z14="","",Z14)</f>
        <v/>
      </c>
      <c r="E19" s="45" t="s">
        <v>7</v>
      </c>
      <c r="F19" s="46" t="str">
        <f>IF(X14="","",X14)</f>
        <v/>
      </c>
      <c r="G19" s="47" t="str">
        <f>IF(H19="","",IF(H19&gt;J19,"○",IF(H19&lt;J19,"×","△")))</f>
        <v/>
      </c>
      <c r="H19" s="48" t="str">
        <f>IF(Z15="","",Z15)</f>
        <v/>
      </c>
      <c r="I19" s="48" t="s">
        <v>7</v>
      </c>
      <c r="J19" s="49" t="str">
        <f>IF(X15="","",X15)</f>
        <v/>
      </c>
      <c r="K19" s="47" t="str">
        <f>IF(L19="","",IF(L19&gt;N19,"○",IF(L19&lt;N19,"×","△")))</f>
        <v/>
      </c>
      <c r="L19" s="48" t="str">
        <f>IF(Z16="","",Z16)</f>
        <v/>
      </c>
      <c r="M19" s="48" t="s">
        <v>7</v>
      </c>
      <c r="N19" s="49" t="str">
        <f>IF(X16="","",X16)</f>
        <v/>
      </c>
      <c r="O19" s="47" t="str">
        <f>IF(P19="","",IF(P19&gt;R19,"○",IF(P19&lt;R19,"×","△")))</f>
        <v/>
      </c>
      <c r="P19" s="48" t="str">
        <f>IF(Z17="","",Z17)</f>
        <v/>
      </c>
      <c r="Q19" s="48" t="s">
        <v>7</v>
      </c>
      <c r="R19" s="49" t="str">
        <f>IF(X17="","",X17)</f>
        <v/>
      </c>
      <c r="S19" s="47" t="str">
        <f>IF(T19="","",IF(T19&gt;V19,"○",IF(T19&lt;V19,"×","△")))</f>
        <v/>
      </c>
      <c r="T19" s="48" t="str">
        <f>IF(Z18="","",Z18)</f>
        <v/>
      </c>
      <c r="U19" s="48" t="s">
        <v>7</v>
      </c>
      <c r="V19" s="48" t="str">
        <f>IF(X18="","",X18)</f>
        <v/>
      </c>
      <c r="W19" s="50"/>
      <c r="X19" s="51"/>
      <c r="Y19" s="51"/>
      <c r="Z19" s="52"/>
      <c r="AA19" s="53" t="str">
        <f t="shared" ref="AA19" si="8">IF(H19="","",COUNTIF(C19:Z19,"○"))</f>
        <v/>
      </c>
      <c r="AB19" s="54"/>
      <c r="AC19" s="55" t="str">
        <f t="shared" ref="AC19" si="9">IF(H19="","",COUNTIF(C19:Z19,"×"))</f>
        <v/>
      </c>
      <c r="AD19" s="54"/>
      <c r="AE19" s="55" t="str">
        <f t="shared" ref="AE19" si="10">IF(H19="","",COUNTIF(C19:Z19,"△"))</f>
        <v/>
      </c>
      <c r="AF19" s="54"/>
      <c r="AG19" s="55" t="str">
        <f t="shared" ref="AG19" si="11">IF(H19="","",AA19*3+AE19)</f>
        <v/>
      </c>
      <c r="AH19" s="56"/>
      <c r="AI19" s="53"/>
      <c r="AJ19" s="56"/>
      <c r="AK19" s="66"/>
      <c r="AL19" s="67"/>
      <c r="AM19" s="15" t="str">
        <f>IF(D19="","",SUM(L19,P19,H19,T19,D19))</f>
        <v/>
      </c>
      <c r="AN19" s="15"/>
      <c r="AO19" s="15" t="str">
        <f>IF(D19="","",SUM(N19,F19,R19,J19,,V19))</f>
        <v/>
      </c>
      <c r="AP19" s="15"/>
      <c r="AQ19" s="3"/>
    </row>
    <row r="20" spans="1:43" ht="21" customHeight="1" x14ac:dyDescent="0.15">
      <c r="A20" s="3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15">
        <f>SUM(AK14:AL19)</f>
        <v>0</v>
      </c>
      <c r="AL20" s="15"/>
      <c r="AM20" s="15">
        <f>SUM(AM14:AN19)</f>
        <v>155</v>
      </c>
      <c r="AN20" s="15"/>
      <c r="AO20" s="15">
        <f>SUM(AO14:AP19)</f>
        <v>155</v>
      </c>
      <c r="AP20" s="15"/>
      <c r="AQ20" s="3"/>
    </row>
    <row r="21" spans="1:43" ht="21" customHeight="1" thickBot="1" x14ac:dyDescent="0.2">
      <c r="A21" s="3"/>
      <c r="B21" s="58" t="s">
        <v>10</v>
      </c>
      <c r="C21" s="57"/>
      <c r="D21" s="71" t="s">
        <v>95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3"/>
    </row>
    <row r="22" spans="1:43" ht="21" customHeight="1" thickBot="1" x14ac:dyDescent="0.2">
      <c r="A22" s="3"/>
      <c r="B22" s="8"/>
      <c r="C22" s="9" t="str">
        <f>IF(B23="","",B23)</f>
        <v>⑪ＭＣＢＯＣ</v>
      </c>
      <c r="D22" s="10"/>
      <c r="E22" s="10"/>
      <c r="F22" s="11"/>
      <c r="G22" s="12" t="str">
        <f>IF(B24="","",B24)</f>
        <v>⑫ＫＨＣ</v>
      </c>
      <c r="H22" s="10"/>
      <c r="I22" s="10"/>
      <c r="J22" s="11"/>
      <c r="K22" s="12" t="str">
        <f>IF(B25="","",B25)</f>
        <v>⑬ＫＭＨＢＣ</v>
      </c>
      <c r="L22" s="10"/>
      <c r="M22" s="10"/>
      <c r="N22" s="11"/>
      <c r="O22" s="12" t="str">
        <f>IF(B26="","",B26)</f>
        <v>⑭イーグルス</v>
      </c>
      <c r="P22" s="10"/>
      <c r="Q22" s="10"/>
      <c r="R22" s="11"/>
      <c r="S22" s="12" t="str">
        <f>IF(B27="","",B27)</f>
        <v>⑮ＨＣ一宮　紅</v>
      </c>
      <c r="T22" s="10"/>
      <c r="U22" s="10"/>
      <c r="V22" s="11"/>
      <c r="W22" s="12" t="str">
        <f>IF(B28="","",B28)</f>
        <v>⑯ＫＥＲＢＥ</v>
      </c>
      <c r="X22" s="10"/>
      <c r="Y22" s="10"/>
      <c r="Z22" s="13"/>
      <c r="AA22" s="14" t="s">
        <v>0</v>
      </c>
      <c r="AB22" s="11"/>
      <c r="AC22" s="12" t="s">
        <v>1</v>
      </c>
      <c r="AD22" s="11"/>
      <c r="AE22" s="12" t="s">
        <v>2</v>
      </c>
      <c r="AF22" s="11"/>
      <c r="AG22" s="12" t="s">
        <v>3</v>
      </c>
      <c r="AH22" s="13"/>
      <c r="AI22" s="10" t="s">
        <v>4</v>
      </c>
      <c r="AJ22" s="13"/>
      <c r="AK22" s="66" t="s">
        <v>5</v>
      </c>
      <c r="AL22" s="15"/>
      <c r="AM22" s="15" t="s">
        <v>6</v>
      </c>
      <c r="AN22" s="15"/>
      <c r="AO22" s="15" t="s">
        <v>8</v>
      </c>
      <c r="AP22" s="15"/>
      <c r="AQ22" s="3"/>
    </row>
    <row r="23" spans="1:43" ht="21" customHeight="1" x14ac:dyDescent="0.15">
      <c r="A23" s="3"/>
      <c r="B23" s="16" t="s">
        <v>75</v>
      </c>
      <c r="C23" s="17"/>
      <c r="D23" s="18"/>
      <c r="E23" s="18"/>
      <c r="F23" s="19"/>
      <c r="G23" s="20" t="str">
        <f>IF(H23="","",IF(H23&gt;J23,"○",IF(H23&lt;J23,"×","△")))</f>
        <v>○</v>
      </c>
      <c r="H23" s="21">
        <v>15</v>
      </c>
      <c r="I23" s="21" t="s">
        <v>7</v>
      </c>
      <c r="J23" s="22">
        <v>6</v>
      </c>
      <c r="K23" s="20" t="str">
        <f>IF(L23="","",IF(L23&gt;N23,"○",IF(L23&lt;N23,"×","△")))</f>
        <v>○</v>
      </c>
      <c r="L23" s="21">
        <v>15</v>
      </c>
      <c r="M23" s="21" t="s">
        <v>7</v>
      </c>
      <c r="N23" s="22">
        <v>6</v>
      </c>
      <c r="O23" s="20" t="str">
        <f>IF(P23="","",IF(P23&gt;R23,"○",IF(P23&lt;R23,"×","△")))</f>
        <v>○</v>
      </c>
      <c r="P23" s="21">
        <v>11</v>
      </c>
      <c r="Q23" s="21" t="s">
        <v>7</v>
      </c>
      <c r="R23" s="22">
        <v>10</v>
      </c>
      <c r="S23" s="20" t="str">
        <f>IF(T23="","",IF(T23&gt;V23,"○",IF(T23&lt;V23,"×","△")))</f>
        <v>○</v>
      </c>
      <c r="T23" s="21">
        <v>16</v>
      </c>
      <c r="U23" s="21" t="s">
        <v>7</v>
      </c>
      <c r="V23" s="21">
        <v>2</v>
      </c>
      <c r="W23" s="20" t="str">
        <f>IF(X23="","",IF(X23&gt;Z23,"○",IF(X23&lt;Z23,"×","△")))</f>
        <v>○</v>
      </c>
      <c r="X23" s="21">
        <v>11</v>
      </c>
      <c r="Y23" s="21" t="s">
        <v>7</v>
      </c>
      <c r="Z23" s="23">
        <v>10</v>
      </c>
      <c r="AA23" s="24">
        <f>IF(H23="","",COUNTIF(C23:Z23,"○"))</f>
        <v>5</v>
      </c>
      <c r="AB23" s="25"/>
      <c r="AC23" s="26">
        <f>IF(H23="","",COUNTIF(C23:Z23,"×"))</f>
        <v>0</v>
      </c>
      <c r="AD23" s="25"/>
      <c r="AE23" s="26">
        <f>IF(H23="","",COUNTIF(C23:Z23,"△"))</f>
        <v>0</v>
      </c>
      <c r="AF23" s="25"/>
      <c r="AG23" s="26">
        <f>IF(H23="","",AA23*3+AE23)</f>
        <v>15</v>
      </c>
      <c r="AH23" s="27"/>
      <c r="AI23" s="28">
        <v>1</v>
      </c>
      <c r="AJ23" s="27"/>
      <c r="AK23" s="66">
        <f>AM23-AO23</f>
        <v>34</v>
      </c>
      <c r="AL23" s="15"/>
      <c r="AM23" s="15">
        <f>IF(H23="","",SUM(H23,L23,P23,X23,,T23))</f>
        <v>68</v>
      </c>
      <c r="AN23" s="15"/>
      <c r="AO23" s="15">
        <f>IF(J23="","",SUM(J23,N23,R23,Z23,,V23))</f>
        <v>34</v>
      </c>
      <c r="AP23" s="15"/>
      <c r="AQ23" s="3"/>
    </row>
    <row r="24" spans="1:43" ht="21" customHeight="1" x14ac:dyDescent="0.15">
      <c r="A24" s="3"/>
      <c r="B24" s="29" t="s">
        <v>89</v>
      </c>
      <c r="C24" s="30" t="str">
        <f>IF(D24="","",IF(D24&gt;F24,"○",IF(D24&lt;F24,"×","△")))</f>
        <v>×</v>
      </c>
      <c r="D24" s="31">
        <f>IF(J23="","",J23)</f>
        <v>6</v>
      </c>
      <c r="E24" s="31" t="s">
        <v>7</v>
      </c>
      <c r="F24" s="32">
        <f>IF(H23="","",H23)</f>
        <v>15</v>
      </c>
      <c r="G24" s="33"/>
      <c r="H24" s="34"/>
      <c r="I24" s="34"/>
      <c r="J24" s="35"/>
      <c r="K24" s="36" t="str">
        <f>IF(L24="","",IF(L24&gt;N24,"○",IF(L24&lt;N24,"×","△")))</f>
        <v>×</v>
      </c>
      <c r="L24" s="31">
        <v>7</v>
      </c>
      <c r="M24" s="31" t="s">
        <v>7</v>
      </c>
      <c r="N24" s="32">
        <v>11</v>
      </c>
      <c r="O24" s="36" t="str">
        <f>IF(P24="","",IF(P24&gt;R24,"○",IF(P24&lt;R24,"×","△")))</f>
        <v>×</v>
      </c>
      <c r="P24" s="31">
        <v>7</v>
      </c>
      <c r="Q24" s="31" t="s">
        <v>7</v>
      </c>
      <c r="R24" s="32">
        <v>11</v>
      </c>
      <c r="S24" s="36" t="str">
        <f>IF(T24="","",IF(T24&gt;V24,"○",IF(T24&lt;V24,"×","△")))</f>
        <v>△</v>
      </c>
      <c r="T24" s="31">
        <v>10</v>
      </c>
      <c r="U24" s="31" t="s">
        <v>7</v>
      </c>
      <c r="V24" s="31">
        <v>10</v>
      </c>
      <c r="W24" s="36" t="str">
        <f>IF(X24="","",IF(X24&gt;Z24,"○",IF(X24&lt;Z24,"×","△")))</f>
        <v>×</v>
      </c>
      <c r="X24" s="31">
        <v>4</v>
      </c>
      <c r="Y24" s="31" t="s">
        <v>7</v>
      </c>
      <c r="Z24" s="37">
        <v>5</v>
      </c>
      <c r="AA24" s="38">
        <f>IF(D24="","",COUNTIF(C24:Z24,"○"))</f>
        <v>0</v>
      </c>
      <c r="AB24" s="39"/>
      <c r="AC24" s="40">
        <f>IF(D24="","",COUNTIF(C24:Z24,"×"))</f>
        <v>4</v>
      </c>
      <c r="AD24" s="39"/>
      <c r="AE24" s="40">
        <f>IF(D24="","",COUNTIF(C24:Z24,"△"))</f>
        <v>1</v>
      </c>
      <c r="AF24" s="39"/>
      <c r="AG24" s="40">
        <f>IF(D24="","",AA24*3+AE24)</f>
        <v>1</v>
      </c>
      <c r="AH24" s="41"/>
      <c r="AI24" s="42">
        <v>5</v>
      </c>
      <c r="AJ24" s="41"/>
      <c r="AK24" s="66">
        <f t="shared" ref="AK24:AK28" si="12">AM24-AO24</f>
        <v>-18</v>
      </c>
      <c r="AL24" s="15"/>
      <c r="AM24" s="15">
        <f>IF(D24="","",SUM(L24,P24,X24,T24,D24))</f>
        <v>34</v>
      </c>
      <c r="AN24" s="15"/>
      <c r="AO24" s="15">
        <f>IF(D24="","",SUM(N24,F24,R24,Z24,,V24))</f>
        <v>52</v>
      </c>
      <c r="AP24" s="15"/>
      <c r="AQ24" s="3"/>
    </row>
    <row r="25" spans="1:43" ht="21" customHeight="1" x14ac:dyDescent="0.15">
      <c r="A25" s="3"/>
      <c r="B25" s="29" t="s">
        <v>81</v>
      </c>
      <c r="C25" s="30" t="str">
        <f>IF(D25="","",IF(D25&gt;F25,"○",IF(D25&lt;F25,"×","△")))</f>
        <v>×</v>
      </c>
      <c r="D25" s="31">
        <f>IF(N23="","",N23)</f>
        <v>6</v>
      </c>
      <c r="E25" s="31" t="s">
        <v>7</v>
      </c>
      <c r="F25" s="32">
        <f>IF(L23="","",L23)</f>
        <v>15</v>
      </c>
      <c r="G25" s="36" t="str">
        <f>IF(H25="","",IF(H25&gt;J25,"○",IF(H25&lt;J25,"×","△")))</f>
        <v>○</v>
      </c>
      <c r="H25" s="31">
        <f>IF(N24="","",N24)</f>
        <v>11</v>
      </c>
      <c r="I25" s="31" t="s">
        <v>7</v>
      </c>
      <c r="J25" s="32">
        <f>IF(L24="","",L24)</f>
        <v>7</v>
      </c>
      <c r="K25" s="33"/>
      <c r="L25" s="34"/>
      <c r="M25" s="34"/>
      <c r="N25" s="35"/>
      <c r="O25" s="36" t="str">
        <f>IF(P25="","",IF(P25&gt;R25,"○",IF(P25&lt;R25,"×","△")))</f>
        <v>×</v>
      </c>
      <c r="P25" s="31">
        <v>6</v>
      </c>
      <c r="Q25" s="31" t="s">
        <v>7</v>
      </c>
      <c r="R25" s="32">
        <v>9</v>
      </c>
      <c r="S25" s="36" t="str">
        <f>IF(T25="","",IF(T25&gt;V25,"○",IF(T25&lt;V25,"×","△")))</f>
        <v>○</v>
      </c>
      <c r="T25" s="31">
        <v>14</v>
      </c>
      <c r="U25" s="31" t="s">
        <v>7</v>
      </c>
      <c r="V25" s="31">
        <v>4</v>
      </c>
      <c r="W25" s="36" t="str">
        <f>IF(X25="","",IF(X25&gt;Z25,"○",IF(X25&lt;Z25,"×","△")))</f>
        <v>○</v>
      </c>
      <c r="X25" s="31">
        <v>10</v>
      </c>
      <c r="Y25" s="31" t="s">
        <v>7</v>
      </c>
      <c r="Z25" s="37">
        <v>7</v>
      </c>
      <c r="AA25" s="38">
        <f>IF(P25="","",COUNTIF(C25:Z25,"○"))</f>
        <v>3</v>
      </c>
      <c r="AB25" s="39"/>
      <c r="AC25" s="40">
        <f>IF(P25="","",COUNTIF(C25:Z25,"×"))</f>
        <v>2</v>
      </c>
      <c r="AD25" s="39"/>
      <c r="AE25" s="40">
        <f>IF(P25="","",COUNTIF(C25:Z25,"△"))</f>
        <v>0</v>
      </c>
      <c r="AF25" s="39"/>
      <c r="AG25" s="40">
        <f>IF(P25="","",AA25*3+AE25)</f>
        <v>9</v>
      </c>
      <c r="AH25" s="41"/>
      <c r="AI25" s="38">
        <v>3</v>
      </c>
      <c r="AJ25" s="41"/>
      <c r="AK25" s="66">
        <f t="shared" si="12"/>
        <v>5</v>
      </c>
      <c r="AL25" s="15"/>
      <c r="AM25" s="15">
        <f>IF(P25="","",SUM(H25,P25,X25,T25,D25))</f>
        <v>47</v>
      </c>
      <c r="AN25" s="15"/>
      <c r="AO25" s="15">
        <f>IF(P25="","",SUM(J25,F25,R25,Z25,,V25))</f>
        <v>42</v>
      </c>
      <c r="AP25" s="15"/>
      <c r="AQ25" s="3"/>
    </row>
    <row r="26" spans="1:43" ht="21" customHeight="1" x14ac:dyDescent="0.15">
      <c r="A26" s="3"/>
      <c r="B26" s="29" t="s">
        <v>76</v>
      </c>
      <c r="C26" s="30" t="str">
        <f>IF(D26="","",IF(D26&gt;F26,"○",IF(D26&lt;F26,"×","△")))</f>
        <v>×</v>
      </c>
      <c r="D26" s="31">
        <f>IF(R23="","",R23)</f>
        <v>10</v>
      </c>
      <c r="E26" s="31" t="s">
        <v>7</v>
      </c>
      <c r="F26" s="32">
        <f>IF(P23="","",P23)</f>
        <v>11</v>
      </c>
      <c r="G26" s="36" t="str">
        <f>IF(H26="","",IF(H26&gt;J26,"○",IF(H26&lt;J26,"×","△")))</f>
        <v>○</v>
      </c>
      <c r="H26" s="31">
        <f>IF(R24="","",R24)</f>
        <v>11</v>
      </c>
      <c r="I26" s="31" t="s">
        <v>7</v>
      </c>
      <c r="J26" s="32">
        <f>IF(P24="","",P24)</f>
        <v>7</v>
      </c>
      <c r="K26" s="36" t="str">
        <f t="shared" ref="K26:K27" si="13">IF(L26="","",IF(L26&gt;N26,"○",IF(L26&lt;N26,"×","△")))</f>
        <v>○</v>
      </c>
      <c r="L26" s="31">
        <f>IF(R25="","",R25)</f>
        <v>9</v>
      </c>
      <c r="M26" s="31" t="s">
        <v>7</v>
      </c>
      <c r="N26" s="32">
        <f>IF(P25="","",P25)</f>
        <v>6</v>
      </c>
      <c r="O26" s="33"/>
      <c r="P26" s="34"/>
      <c r="Q26" s="34"/>
      <c r="R26" s="35"/>
      <c r="S26" s="36" t="str">
        <f>IF(T26="","",IF(T26&gt;V26,"○",IF(T26&lt;V26,"×","△")))</f>
        <v>○</v>
      </c>
      <c r="T26" s="31">
        <v>8</v>
      </c>
      <c r="U26" s="31" t="s">
        <v>7</v>
      </c>
      <c r="V26" s="31">
        <v>5</v>
      </c>
      <c r="W26" s="36" t="str">
        <f>IF(X26="","",IF(X26&gt;Z26,"○",IF(X26&lt;Z26,"×","△")))</f>
        <v>×</v>
      </c>
      <c r="X26" s="31">
        <v>6</v>
      </c>
      <c r="Y26" s="31" t="s">
        <v>7</v>
      </c>
      <c r="Z26" s="37">
        <v>8</v>
      </c>
      <c r="AA26" s="38">
        <f>IF(K26="","",COUNTIF(C26:Z26,"○"))</f>
        <v>3</v>
      </c>
      <c r="AB26" s="39"/>
      <c r="AC26" s="40">
        <f>IF(K26="","",COUNTIF(C26:Z26,"×"))</f>
        <v>2</v>
      </c>
      <c r="AD26" s="39"/>
      <c r="AE26" s="40">
        <f>IF(K26="","",COUNTIF(C26:Z26,"△"))</f>
        <v>0</v>
      </c>
      <c r="AF26" s="39"/>
      <c r="AG26" s="40">
        <f>IF(K26="","",AA26*3+AE26)</f>
        <v>9</v>
      </c>
      <c r="AH26" s="41"/>
      <c r="AI26" s="42">
        <v>2</v>
      </c>
      <c r="AJ26" s="41"/>
      <c r="AK26" s="66">
        <f t="shared" si="12"/>
        <v>7</v>
      </c>
      <c r="AL26" s="15"/>
      <c r="AM26" s="15">
        <f>IF(L26="","",SUM(L26,H26,X26,T26,D26))</f>
        <v>44</v>
      </c>
      <c r="AN26" s="15"/>
      <c r="AO26" s="15">
        <f>IF(L26="","",SUM(N26,F26,J26,Z26,,V26))</f>
        <v>37</v>
      </c>
      <c r="AP26" s="15"/>
      <c r="AQ26" s="3"/>
    </row>
    <row r="27" spans="1:43" ht="21" customHeight="1" x14ac:dyDescent="0.15">
      <c r="A27" s="3"/>
      <c r="B27" s="29" t="s">
        <v>20</v>
      </c>
      <c r="C27" s="30" t="str">
        <f>IF(D27="","",IF(D27&gt;F27,"○",IF(D27&lt;F27,"×","△")))</f>
        <v>×</v>
      </c>
      <c r="D27" s="31">
        <f>IF(V23="","",V23)</f>
        <v>2</v>
      </c>
      <c r="E27" s="21" t="s">
        <v>7</v>
      </c>
      <c r="F27" s="22">
        <f>IF(T23="","",T23)</f>
        <v>16</v>
      </c>
      <c r="G27" s="20" t="str">
        <f>IF(H27="","",IF(H27&gt;J27,"○",IF(H27&lt;J27,"×","△")))</f>
        <v>△</v>
      </c>
      <c r="H27" s="21">
        <f>IF(V24="","",V24)</f>
        <v>10</v>
      </c>
      <c r="I27" s="31" t="s">
        <v>7</v>
      </c>
      <c r="J27" s="32">
        <f>IF(T24="","",T24)</f>
        <v>10</v>
      </c>
      <c r="K27" s="36" t="str">
        <f t="shared" si="13"/>
        <v>×</v>
      </c>
      <c r="L27" s="31">
        <f>IF(V25="","",V25)</f>
        <v>4</v>
      </c>
      <c r="M27" s="31" t="s">
        <v>7</v>
      </c>
      <c r="N27" s="32">
        <f>IF(T25="","",T25)</f>
        <v>14</v>
      </c>
      <c r="O27" s="36" t="str">
        <f>IF(P27="","",IF(P27&gt;R27,"○",IF(P27&lt;R27,"×","△")))</f>
        <v>×</v>
      </c>
      <c r="P27" s="31">
        <f>IF(V26="","",V26)</f>
        <v>5</v>
      </c>
      <c r="Q27" s="31" t="s">
        <v>7</v>
      </c>
      <c r="R27" s="32">
        <f>IF(T26="","",T26)</f>
        <v>8</v>
      </c>
      <c r="S27" s="33"/>
      <c r="T27" s="34"/>
      <c r="U27" s="34"/>
      <c r="V27" s="35"/>
      <c r="W27" s="36" t="str">
        <f>IF(X27="","",IF(X27&gt;Z27,"○",IF(X27&lt;Z27,"×","△")))</f>
        <v>×</v>
      </c>
      <c r="X27" s="31">
        <v>5</v>
      </c>
      <c r="Y27" s="31" t="s">
        <v>7</v>
      </c>
      <c r="Z27" s="37">
        <v>11</v>
      </c>
      <c r="AA27" s="38">
        <f>IF(X27="","",COUNTIF(C27:Z27,"○"))</f>
        <v>0</v>
      </c>
      <c r="AB27" s="39"/>
      <c r="AC27" s="40">
        <f>IF(X27="","",COUNTIF(C27:Z27,"×"))</f>
        <v>4</v>
      </c>
      <c r="AD27" s="39"/>
      <c r="AE27" s="40">
        <f>IF(X27="","",COUNTIF(C27:Z27,"△"))</f>
        <v>1</v>
      </c>
      <c r="AF27" s="39"/>
      <c r="AG27" s="40">
        <f>IF(X27="","",AA27*3+AE27)</f>
        <v>1</v>
      </c>
      <c r="AH27" s="41"/>
      <c r="AI27" s="42">
        <v>6</v>
      </c>
      <c r="AJ27" s="41"/>
      <c r="AK27" s="66">
        <f t="shared" si="12"/>
        <v>-33</v>
      </c>
      <c r="AL27" s="15"/>
      <c r="AM27" s="15">
        <f>IF(X27="","",SUM(L27,P27,X27,H27,D27))</f>
        <v>26</v>
      </c>
      <c r="AN27" s="15"/>
      <c r="AO27" s="15">
        <f>IF(X27="","",SUM(N27,F27,R27,Z27,,J27))</f>
        <v>59</v>
      </c>
      <c r="AP27" s="15"/>
      <c r="AQ27" s="3"/>
    </row>
    <row r="28" spans="1:43" ht="21" customHeight="1" thickBot="1" x14ac:dyDescent="0.2">
      <c r="A28" s="3"/>
      <c r="B28" s="59" t="s">
        <v>85</v>
      </c>
      <c r="C28" s="44" t="str">
        <f>IF(D28="","",IF(D28&gt;F28,"○",IF(D28&lt;F28,"×","△")))</f>
        <v>×</v>
      </c>
      <c r="D28" s="45">
        <f>IF(Z23="","",Z23)</f>
        <v>10</v>
      </c>
      <c r="E28" s="45" t="s">
        <v>7</v>
      </c>
      <c r="F28" s="46">
        <f>IF(X23="","",X23)</f>
        <v>11</v>
      </c>
      <c r="G28" s="47" t="str">
        <f>IF(H28="","",IF(H28&gt;J28,"○",IF(H28&lt;J28,"×","△")))</f>
        <v>○</v>
      </c>
      <c r="H28" s="48">
        <f>IF(Z24="","",Z24)</f>
        <v>5</v>
      </c>
      <c r="I28" s="48" t="s">
        <v>7</v>
      </c>
      <c r="J28" s="49">
        <f>IF(X24="","",X24)</f>
        <v>4</v>
      </c>
      <c r="K28" s="47" t="str">
        <f>IF(L28="","",IF(L28&gt;N28,"○",IF(L28&lt;N28,"×","△")))</f>
        <v>×</v>
      </c>
      <c r="L28" s="48">
        <f>IF(Z25="","",Z25)</f>
        <v>7</v>
      </c>
      <c r="M28" s="48" t="s">
        <v>7</v>
      </c>
      <c r="N28" s="49">
        <f>IF(X25="","",X25)</f>
        <v>10</v>
      </c>
      <c r="O28" s="47" t="str">
        <f>IF(P28="","",IF(P28&gt;R28,"○",IF(P28&lt;R28,"×","△")))</f>
        <v>○</v>
      </c>
      <c r="P28" s="48">
        <f>IF(Z26="","",Z26)</f>
        <v>8</v>
      </c>
      <c r="Q28" s="48" t="s">
        <v>7</v>
      </c>
      <c r="R28" s="49">
        <f>IF(X26="","",X26)</f>
        <v>6</v>
      </c>
      <c r="S28" s="47" t="str">
        <f>IF(T28="","",IF(T28&gt;V28,"○",IF(T28&lt;V28,"×","△")))</f>
        <v>○</v>
      </c>
      <c r="T28" s="48">
        <f>IF(Z27="","",Z27)</f>
        <v>11</v>
      </c>
      <c r="U28" s="48" t="s">
        <v>7</v>
      </c>
      <c r="V28" s="48">
        <f>IF(X27="","",X27)</f>
        <v>5</v>
      </c>
      <c r="W28" s="50"/>
      <c r="X28" s="51"/>
      <c r="Y28" s="51"/>
      <c r="Z28" s="52"/>
      <c r="AA28" s="53">
        <f>IF(T28="","",COUNTIF(C28:Z28,"○"))</f>
        <v>3</v>
      </c>
      <c r="AB28" s="54"/>
      <c r="AC28" s="55">
        <f>IF(T28="","",COUNTIF(C28:Z28,"×"))</f>
        <v>2</v>
      </c>
      <c r="AD28" s="54"/>
      <c r="AE28" s="55">
        <f>IF(T28="","",COUNTIF(C28:Z28,"△"))</f>
        <v>0</v>
      </c>
      <c r="AF28" s="54"/>
      <c r="AG28" s="55">
        <f>IF(T28="","",AA28*3+AE28)</f>
        <v>9</v>
      </c>
      <c r="AH28" s="56"/>
      <c r="AI28" s="60">
        <v>4</v>
      </c>
      <c r="AJ28" s="56"/>
      <c r="AK28" s="66">
        <f t="shared" si="12"/>
        <v>5</v>
      </c>
      <c r="AL28" s="15"/>
      <c r="AM28" s="15">
        <f>IF(T28="","",SUM(L28,P28,H28,T28,D28))</f>
        <v>41</v>
      </c>
      <c r="AN28" s="15"/>
      <c r="AO28" s="15">
        <f>IF(T28="","",SUM(N28,F28,R28,J28,,V28))</f>
        <v>36</v>
      </c>
      <c r="AP28" s="15"/>
      <c r="AQ28" s="3"/>
    </row>
    <row r="29" spans="1:43" ht="21" customHeight="1" x14ac:dyDescent="0.15">
      <c r="A29" s="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5">
        <f>SUM(AK23:AL28)</f>
        <v>0</v>
      </c>
      <c r="AL29" s="15"/>
      <c r="AM29" s="15">
        <f>SUM(AM23:AN28)</f>
        <v>260</v>
      </c>
      <c r="AN29" s="15"/>
      <c r="AO29" s="15">
        <f>SUM(AO23:AP28)</f>
        <v>260</v>
      </c>
      <c r="AP29" s="15"/>
      <c r="AQ29" s="3"/>
    </row>
    <row r="30" spans="1:43" ht="21" customHeight="1" thickBot="1" x14ac:dyDescent="0.2">
      <c r="A30" s="3"/>
      <c r="B30" s="58" t="s">
        <v>11</v>
      </c>
      <c r="C30" s="57"/>
      <c r="D30" s="72" t="s">
        <v>96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3"/>
    </row>
    <row r="31" spans="1:43" ht="21" customHeight="1" thickBot="1" x14ac:dyDescent="0.2">
      <c r="A31" s="3"/>
      <c r="B31" s="8"/>
      <c r="C31" s="9" t="str">
        <f>IF(B32="","",B32)</f>
        <v>⑰ＢＣ　ＷＩＮＳ</v>
      </c>
      <c r="D31" s="10"/>
      <c r="E31" s="10"/>
      <c r="F31" s="11"/>
      <c r="G31" s="12" t="str">
        <f>IF(B33="","",B33)</f>
        <v>⑱Ｓokuseki</v>
      </c>
      <c r="H31" s="10"/>
      <c r="I31" s="10"/>
      <c r="J31" s="11"/>
      <c r="K31" s="12" t="str">
        <f>IF(B34="","",B34)</f>
        <v>⑲ホワイトイーグル</v>
      </c>
      <c r="L31" s="10"/>
      <c r="M31" s="10"/>
      <c r="N31" s="11"/>
      <c r="O31" s="12" t="str">
        <f>IF(B35="","",B35)</f>
        <v>⑳ＢＨＣ－ＯＷＡＲＩ</v>
      </c>
      <c r="P31" s="10"/>
      <c r="Q31" s="10"/>
      <c r="R31" s="11"/>
      <c r="S31" s="12" t="str">
        <f>IF(B36="","",B36)</f>
        <v>㉑ニューオールズ</v>
      </c>
      <c r="T31" s="10"/>
      <c r="U31" s="10"/>
      <c r="V31" s="11"/>
      <c r="W31" s="12" t="str">
        <f>IF(B37="","",B37)</f>
        <v>㉒ＣＢＣ</v>
      </c>
      <c r="X31" s="10"/>
      <c r="Y31" s="10"/>
      <c r="Z31" s="13"/>
      <c r="AA31" s="14" t="s">
        <v>0</v>
      </c>
      <c r="AB31" s="11"/>
      <c r="AC31" s="12" t="s">
        <v>1</v>
      </c>
      <c r="AD31" s="11"/>
      <c r="AE31" s="12" t="s">
        <v>2</v>
      </c>
      <c r="AF31" s="11"/>
      <c r="AG31" s="12" t="s">
        <v>3</v>
      </c>
      <c r="AH31" s="13"/>
      <c r="AI31" s="10" t="s">
        <v>4</v>
      </c>
      <c r="AJ31" s="13"/>
      <c r="AK31" s="66" t="s">
        <v>5</v>
      </c>
      <c r="AL31" s="15"/>
      <c r="AM31" s="15" t="s">
        <v>6</v>
      </c>
      <c r="AN31" s="15"/>
      <c r="AO31" s="15" t="s">
        <v>8</v>
      </c>
      <c r="AP31" s="15"/>
      <c r="AQ31" s="3"/>
    </row>
    <row r="32" spans="1:43" ht="21" customHeight="1" x14ac:dyDescent="0.15">
      <c r="A32" s="3"/>
      <c r="B32" s="16" t="s">
        <v>86</v>
      </c>
      <c r="C32" s="17"/>
      <c r="D32" s="18"/>
      <c r="E32" s="18"/>
      <c r="F32" s="19"/>
      <c r="G32" s="20" t="str">
        <f>IF(H32="","",IF(H32&gt;J32,"○",IF(H32&lt;J32,"×","△")))</f>
        <v>○</v>
      </c>
      <c r="H32" s="21">
        <v>14</v>
      </c>
      <c r="I32" s="21" t="s">
        <v>7</v>
      </c>
      <c r="J32" s="22">
        <v>10</v>
      </c>
      <c r="K32" s="20" t="str">
        <f>IF(L32="","",IF(L32&gt;N32,"○",IF(L32&lt;N32,"×","△")))</f>
        <v>×</v>
      </c>
      <c r="L32" s="21">
        <v>5</v>
      </c>
      <c r="M32" s="21" t="s">
        <v>7</v>
      </c>
      <c r="N32" s="22">
        <v>13</v>
      </c>
      <c r="O32" s="20" t="str">
        <f>IF(P32="","",IF(P32&gt;R32,"○",IF(P32&lt;R32,"×","△")))</f>
        <v>×</v>
      </c>
      <c r="P32" s="21">
        <v>4</v>
      </c>
      <c r="Q32" s="21" t="s">
        <v>7</v>
      </c>
      <c r="R32" s="22">
        <v>12</v>
      </c>
      <c r="S32" s="20" t="str">
        <f>IF(T32="","",IF(T32&gt;V32,"○",IF(T32&lt;V32,"×","△")))</f>
        <v>○</v>
      </c>
      <c r="T32" s="21">
        <v>12</v>
      </c>
      <c r="U32" s="21" t="s">
        <v>7</v>
      </c>
      <c r="V32" s="21">
        <v>11</v>
      </c>
      <c r="W32" s="20" t="str">
        <f>IF(X32="","",IF(X32&gt;Z32,"○",IF(X32&lt;Z32,"×","△")))</f>
        <v>×</v>
      </c>
      <c r="X32" s="21">
        <v>8</v>
      </c>
      <c r="Y32" s="21" t="s">
        <v>7</v>
      </c>
      <c r="Z32" s="23">
        <v>10</v>
      </c>
      <c r="AA32" s="24">
        <f>IF(H32="","",COUNTIF(C32:Z32,"○"))</f>
        <v>2</v>
      </c>
      <c r="AB32" s="25"/>
      <c r="AC32" s="26">
        <f>IF(H32="","",COUNTIF(C32:Z32,"×"))</f>
        <v>3</v>
      </c>
      <c r="AD32" s="25"/>
      <c r="AE32" s="26">
        <f>IF(H32="","",COUNTIF(C32:Z32,"△"))</f>
        <v>0</v>
      </c>
      <c r="AF32" s="25"/>
      <c r="AG32" s="26">
        <f>IF(H32="","",AA32*3+AE32)</f>
        <v>6</v>
      </c>
      <c r="AH32" s="27"/>
      <c r="AI32" s="28">
        <v>4</v>
      </c>
      <c r="AJ32" s="27"/>
      <c r="AK32" s="66">
        <f t="shared" ref="AK32:AK37" si="14">AM32-AO32</f>
        <v>-13</v>
      </c>
      <c r="AL32" s="15"/>
      <c r="AM32" s="15">
        <f>IF(H32="","",SUM(H32,L32,P32,X32,,T32))</f>
        <v>43</v>
      </c>
      <c r="AN32" s="15"/>
      <c r="AO32" s="15">
        <f>IF(J32="","",SUM(J32,N32,R32,Z32,,V32))</f>
        <v>56</v>
      </c>
      <c r="AP32" s="15"/>
      <c r="AQ32" s="3"/>
    </row>
    <row r="33" spans="1:43" ht="21" customHeight="1" x14ac:dyDescent="0.15">
      <c r="A33" s="3"/>
      <c r="B33" s="29" t="s">
        <v>91</v>
      </c>
      <c r="C33" s="30" t="str">
        <f>IF(D33="","",IF(D33&gt;F33,"○",IF(D33&lt;F33,"×","△")))</f>
        <v>×</v>
      </c>
      <c r="D33" s="31">
        <f>IF(J32="","",J32)</f>
        <v>10</v>
      </c>
      <c r="E33" s="31" t="s">
        <v>7</v>
      </c>
      <c r="F33" s="32">
        <f>IF(H32="","",H32)</f>
        <v>14</v>
      </c>
      <c r="G33" s="33"/>
      <c r="H33" s="34"/>
      <c r="I33" s="34"/>
      <c r="J33" s="35"/>
      <c r="K33" s="36" t="str">
        <f>IF(L33="","",IF(L33&gt;N33,"○",IF(L33&lt;N33,"×","△")))</f>
        <v>×</v>
      </c>
      <c r="L33" s="31">
        <v>4</v>
      </c>
      <c r="M33" s="31" t="s">
        <v>7</v>
      </c>
      <c r="N33" s="32">
        <v>12</v>
      </c>
      <c r="O33" s="36" t="str">
        <f>IF(P33="","",IF(P33&gt;R33,"○",IF(P33&lt;R33,"×","△")))</f>
        <v>×</v>
      </c>
      <c r="P33" s="31">
        <v>3</v>
      </c>
      <c r="Q33" s="31" t="s">
        <v>7</v>
      </c>
      <c r="R33" s="32">
        <v>16</v>
      </c>
      <c r="S33" s="36" t="str">
        <f>IF(T33="","",IF(T33&gt;V33,"○",IF(T33&lt;V33,"×","△")))</f>
        <v>×</v>
      </c>
      <c r="T33" s="31">
        <v>5</v>
      </c>
      <c r="U33" s="31" t="s">
        <v>7</v>
      </c>
      <c r="V33" s="31">
        <v>14</v>
      </c>
      <c r="W33" s="36" t="str">
        <f>IF(X33="","",IF(X33&gt;Z33,"○",IF(X33&lt;Z33,"×","△")))</f>
        <v>×</v>
      </c>
      <c r="X33" s="31">
        <v>7</v>
      </c>
      <c r="Y33" s="31" t="s">
        <v>7</v>
      </c>
      <c r="Z33" s="37">
        <v>9</v>
      </c>
      <c r="AA33" s="38">
        <f>IF(D33="","",COUNTIF(C33:Z33,"○"))</f>
        <v>0</v>
      </c>
      <c r="AB33" s="39"/>
      <c r="AC33" s="40">
        <f>IF(D33="","",COUNTIF(C33:Z33,"×"))</f>
        <v>5</v>
      </c>
      <c r="AD33" s="39"/>
      <c r="AE33" s="40">
        <f>IF(D33="","",COUNTIF(C33:Z33,"△"))</f>
        <v>0</v>
      </c>
      <c r="AF33" s="39"/>
      <c r="AG33" s="40">
        <f>IF(D33="","",AA33*3+AE33)</f>
        <v>0</v>
      </c>
      <c r="AH33" s="41"/>
      <c r="AI33" s="42">
        <v>6</v>
      </c>
      <c r="AJ33" s="41"/>
      <c r="AK33" s="66">
        <f t="shared" si="14"/>
        <v>-36</v>
      </c>
      <c r="AL33" s="15"/>
      <c r="AM33" s="15">
        <f>IF(D33="","",SUM(L33,P33,X33,T33,D33))</f>
        <v>29</v>
      </c>
      <c r="AN33" s="15"/>
      <c r="AO33" s="15">
        <f>IF(D33="","",SUM(N33,F33,R33,Z33,,V33))</f>
        <v>65</v>
      </c>
      <c r="AP33" s="15"/>
      <c r="AQ33" s="3"/>
    </row>
    <row r="34" spans="1:43" ht="21" customHeight="1" x14ac:dyDescent="0.15">
      <c r="A34" s="3"/>
      <c r="B34" s="29" t="s">
        <v>82</v>
      </c>
      <c r="C34" s="30" t="str">
        <f>IF(D34="","",IF(D34&gt;F34,"○",IF(D34&lt;F34,"×","△")))</f>
        <v>○</v>
      </c>
      <c r="D34" s="31">
        <f>IF(N32="","",N32)</f>
        <v>13</v>
      </c>
      <c r="E34" s="31" t="s">
        <v>7</v>
      </c>
      <c r="F34" s="32">
        <f>IF(L32="","",L32)</f>
        <v>5</v>
      </c>
      <c r="G34" s="36" t="str">
        <f>IF(H34="","",IF(H34&gt;J34,"○",IF(H34&lt;J34,"×","△")))</f>
        <v>○</v>
      </c>
      <c r="H34" s="31">
        <f>IF(N33="","",N33)</f>
        <v>12</v>
      </c>
      <c r="I34" s="31" t="s">
        <v>7</v>
      </c>
      <c r="J34" s="32">
        <f>IF(L33="","",L33)</f>
        <v>4</v>
      </c>
      <c r="K34" s="33"/>
      <c r="L34" s="34"/>
      <c r="M34" s="34"/>
      <c r="N34" s="35"/>
      <c r="O34" s="36" t="str">
        <f>IF(P34="","",IF(P34&gt;R34,"○",IF(P34&lt;R34,"×","△")))</f>
        <v>×</v>
      </c>
      <c r="P34" s="31">
        <v>5</v>
      </c>
      <c r="Q34" s="31" t="s">
        <v>7</v>
      </c>
      <c r="R34" s="32">
        <v>11</v>
      </c>
      <c r="S34" s="36" t="str">
        <f>IF(T34="","",IF(T34&gt;V34,"○",IF(T34&lt;V34,"×","△")))</f>
        <v>×</v>
      </c>
      <c r="T34" s="31">
        <v>5</v>
      </c>
      <c r="U34" s="31" t="s">
        <v>7</v>
      </c>
      <c r="V34" s="31">
        <v>8</v>
      </c>
      <c r="W34" s="36" t="str">
        <f>IF(X34="","",IF(X34&gt;Z34,"○",IF(X34&lt;Z34,"×","△")))</f>
        <v>△</v>
      </c>
      <c r="X34" s="31">
        <v>8</v>
      </c>
      <c r="Y34" s="31" t="s">
        <v>7</v>
      </c>
      <c r="Z34" s="37">
        <v>8</v>
      </c>
      <c r="AA34" s="38">
        <f>IF(P34="","",COUNTIF(C34:Z34,"○"))</f>
        <v>2</v>
      </c>
      <c r="AB34" s="39"/>
      <c r="AC34" s="40">
        <f>IF(P34="","",COUNTIF(C34:Z34,"×"))</f>
        <v>2</v>
      </c>
      <c r="AD34" s="39"/>
      <c r="AE34" s="40">
        <f>IF(P34="","",COUNTIF(C34:Z34,"△"))</f>
        <v>1</v>
      </c>
      <c r="AF34" s="39"/>
      <c r="AG34" s="40">
        <f>IF(P34="","",AA34*3+AE34)</f>
        <v>7</v>
      </c>
      <c r="AH34" s="41"/>
      <c r="AI34" s="38">
        <v>3</v>
      </c>
      <c r="AJ34" s="41"/>
      <c r="AK34" s="66">
        <f t="shared" si="14"/>
        <v>7</v>
      </c>
      <c r="AL34" s="15"/>
      <c r="AM34" s="15">
        <f>IF(O34="","",SUM(H34,P34,X34,T34,D34))</f>
        <v>43</v>
      </c>
      <c r="AN34" s="15"/>
      <c r="AO34" s="15">
        <f>IF(O34="","",SUM(J34,F34,R34,Z34,,V34))</f>
        <v>36</v>
      </c>
      <c r="AP34" s="15"/>
      <c r="AQ34" s="3"/>
    </row>
    <row r="35" spans="1:43" ht="21" customHeight="1" x14ac:dyDescent="0.15">
      <c r="A35" s="3"/>
      <c r="B35" s="29" t="s">
        <v>77</v>
      </c>
      <c r="C35" s="30" t="str">
        <f>IF(D35="","",IF(D35&gt;F35,"○",IF(D35&lt;F35,"×","△")))</f>
        <v>○</v>
      </c>
      <c r="D35" s="31">
        <f>IF(R32="","",R32)</f>
        <v>12</v>
      </c>
      <c r="E35" s="31" t="s">
        <v>7</v>
      </c>
      <c r="F35" s="32">
        <f>IF(P32="","",P32)</f>
        <v>4</v>
      </c>
      <c r="G35" s="36" t="str">
        <f>IF(H35="","",IF(H35&gt;J35,"○",IF(H35&lt;J35,"×","△")))</f>
        <v>○</v>
      </c>
      <c r="H35" s="31">
        <f>IF(R33="","",R33)</f>
        <v>16</v>
      </c>
      <c r="I35" s="31" t="s">
        <v>7</v>
      </c>
      <c r="J35" s="32">
        <f>IF(P33="","",P33)</f>
        <v>3</v>
      </c>
      <c r="K35" s="36" t="str">
        <f t="shared" ref="K35:K36" si="15">IF(L35="","",IF(L35&gt;N35,"○",IF(L35&lt;N35,"×","△")))</f>
        <v>○</v>
      </c>
      <c r="L35" s="31">
        <f>IF(R34="","",R34)</f>
        <v>11</v>
      </c>
      <c r="M35" s="31" t="s">
        <v>7</v>
      </c>
      <c r="N35" s="32">
        <f>IF(P34="","",P34)</f>
        <v>5</v>
      </c>
      <c r="O35" s="33"/>
      <c r="P35" s="34"/>
      <c r="Q35" s="34"/>
      <c r="R35" s="35"/>
      <c r="S35" s="36" t="str">
        <f>IF(T35="","",IF(T35&gt;V35,"○",IF(T35&lt;V35,"×","△")))</f>
        <v>○</v>
      </c>
      <c r="T35" s="31">
        <v>16</v>
      </c>
      <c r="U35" s="31" t="s">
        <v>7</v>
      </c>
      <c r="V35" s="31">
        <v>8</v>
      </c>
      <c r="W35" s="36" t="str">
        <f>IF(X35="","",IF(X35&gt;Z35,"○",IF(X35&lt;Z35,"×","△")))</f>
        <v>○</v>
      </c>
      <c r="X35" s="31">
        <v>12</v>
      </c>
      <c r="Y35" s="31" t="s">
        <v>7</v>
      </c>
      <c r="Z35" s="37">
        <v>9</v>
      </c>
      <c r="AA35" s="38">
        <f>IF(L35="","",COUNTIF(C35:Z35,"○"))</f>
        <v>5</v>
      </c>
      <c r="AB35" s="39"/>
      <c r="AC35" s="40">
        <f>IF(L35="","",COUNTIF(C35:Z35,"×"))</f>
        <v>0</v>
      </c>
      <c r="AD35" s="39"/>
      <c r="AE35" s="40">
        <f>IF(L35="","",COUNTIF(C35:Z35,"△"))</f>
        <v>0</v>
      </c>
      <c r="AF35" s="39"/>
      <c r="AG35" s="40">
        <f>IF(L35="","",AA35*3+AE35)</f>
        <v>15</v>
      </c>
      <c r="AH35" s="41"/>
      <c r="AI35" s="42">
        <v>1</v>
      </c>
      <c r="AJ35" s="41"/>
      <c r="AK35" s="66">
        <f t="shared" si="14"/>
        <v>38</v>
      </c>
      <c r="AL35" s="15"/>
      <c r="AM35" s="15">
        <f>IF(L35="","",SUM(L35,H35,X35,T35,D35))</f>
        <v>67</v>
      </c>
      <c r="AN35" s="15"/>
      <c r="AO35" s="15">
        <f>IF(L35="","",SUM(N35,F35,J35,Z35,,V35))</f>
        <v>29</v>
      </c>
      <c r="AP35" s="15"/>
      <c r="AQ35" s="3"/>
    </row>
    <row r="36" spans="1:43" ht="21" customHeight="1" x14ac:dyDescent="0.15">
      <c r="A36" s="3"/>
      <c r="B36" s="29" t="s">
        <v>90</v>
      </c>
      <c r="C36" s="30" t="str">
        <f>IF(D36="","",IF(D36&gt;F36,"○",IF(D36&lt;F36,"×","△")))</f>
        <v>×</v>
      </c>
      <c r="D36" s="31">
        <f>IF(V32="","",V32)</f>
        <v>11</v>
      </c>
      <c r="E36" s="21" t="s">
        <v>7</v>
      </c>
      <c r="F36" s="22">
        <f>IF(T32="","",T32)</f>
        <v>12</v>
      </c>
      <c r="G36" s="20" t="str">
        <f>IF(H36="","",IF(H36&gt;J36,"○",IF(H36&lt;J36,"×","△")))</f>
        <v>○</v>
      </c>
      <c r="H36" s="21">
        <f>IF(V33="","",V33)</f>
        <v>14</v>
      </c>
      <c r="I36" s="31" t="s">
        <v>7</v>
      </c>
      <c r="J36" s="32">
        <f>IF(T33="","",T33)</f>
        <v>5</v>
      </c>
      <c r="K36" s="36" t="str">
        <f t="shared" si="15"/>
        <v>○</v>
      </c>
      <c r="L36" s="31">
        <f>IF(V34="","",V34)</f>
        <v>8</v>
      </c>
      <c r="M36" s="31" t="s">
        <v>7</v>
      </c>
      <c r="N36" s="32">
        <f>IF(T34="","",T34)</f>
        <v>5</v>
      </c>
      <c r="O36" s="36" t="str">
        <f>IF(P36="","",IF(P36&gt;R36,"○",IF(P36&lt;R36,"×","△")))</f>
        <v>×</v>
      </c>
      <c r="P36" s="31">
        <f>IF(V35="","",V35)</f>
        <v>8</v>
      </c>
      <c r="Q36" s="31" t="s">
        <v>7</v>
      </c>
      <c r="R36" s="32">
        <f>IF(T35="","",T35)</f>
        <v>16</v>
      </c>
      <c r="S36" s="33"/>
      <c r="T36" s="34"/>
      <c r="U36" s="34"/>
      <c r="V36" s="35"/>
      <c r="W36" s="36" t="str">
        <f>IF(X36="","",IF(X36&gt;Z36,"○",IF(X36&lt;Z36,"×","△")))</f>
        <v>×</v>
      </c>
      <c r="X36" s="31">
        <v>12</v>
      </c>
      <c r="Y36" s="31" t="s">
        <v>7</v>
      </c>
      <c r="Z36" s="37">
        <v>13</v>
      </c>
      <c r="AA36" s="38">
        <f>IF(X36="","",COUNTIF(C36:Z36,"○"))</f>
        <v>2</v>
      </c>
      <c r="AB36" s="39"/>
      <c r="AC36" s="40">
        <f>IF(X36="","",COUNTIF(C36:Z36,"×"))</f>
        <v>3</v>
      </c>
      <c r="AD36" s="39"/>
      <c r="AE36" s="40">
        <f>IF(X36="","",COUNTIF(C36:Z36,"△"))</f>
        <v>0</v>
      </c>
      <c r="AF36" s="39"/>
      <c r="AG36" s="40">
        <f>IF(X36="","",AA36*3+AE36)</f>
        <v>6</v>
      </c>
      <c r="AH36" s="41"/>
      <c r="AI36" s="42">
        <v>5</v>
      </c>
      <c r="AJ36" s="41"/>
      <c r="AK36" s="66">
        <f t="shared" si="14"/>
        <v>2</v>
      </c>
      <c r="AL36" s="15"/>
      <c r="AM36" s="15">
        <f>IF(X36="","",SUM(L36,P36,X36,H36,D36))</f>
        <v>53</v>
      </c>
      <c r="AN36" s="15"/>
      <c r="AO36" s="15">
        <f>IF(X36="","",SUM(N36,F36,R36,Z36,,J36))</f>
        <v>51</v>
      </c>
      <c r="AP36" s="15"/>
      <c r="AQ36" s="3"/>
    </row>
    <row r="37" spans="1:43" ht="21" customHeight="1" thickBot="1" x14ac:dyDescent="0.2">
      <c r="A37" s="3"/>
      <c r="B37" s="59" t="s">
        <v>78</v>
      </c>
      <c r="C37" s="44" t="str">
        <f>IF(D37="","",IF(D37&gt;F37,"○",IF(D37&lt;F37,"×","△")))</f>
        <v>○</v>
      </c>
      <c r="D37" s="45">
        <f>IF(Z32="","",Z32)</f>
        <v>10</v>
      </c>
      <c r="E37" s="45" t="s">
        <v>7</v>
      </c>
      <c r="F37" s="46">
        <f>IF(X32="","",X32)</f>
        <v>8</v>
      </c>
      <c r="G37" s="47" t="str">
        <f>IF(H37="","",IF(H37&gt;J37,"○",IF(H37&lt;J37,"×","△")))</f>
        <v>○</v>
      </c>
      <c r="H37" s="48">
        <f>IF(Z33="","",Z33)</f>
        <v>9</v>
      </c>
      <c r="I37" s="48" t="s">
        <v>7</v>
      </c>
      <c r="J37" s="49">
        <f>IF(X33="","",X33)</f>
        <v>7</v>
      </c>
      <c r="K37" s="47" t="str">
        <f>IF(L37="","",IF(L37&gt;N37,"○",IF(L37&lt;N37,"×","△")))</f>
        <v>△</v>
      </c>
      <c r="L37" s="48">
        <f>IF(Z34="","",Z34)</f>
        <v>8</v>
      </c>
      <c r="M37" s="48" t="s">
        <v>7</v>
      </c>
      <c r="N37" s="49">
        <f>IF(X34="","",X34)</f>
        <v>8</v>
      </c>
      <c r="O37" s="47" t="str">
        <f>IF(P37="","",IF(P37&gt;R37,"○",IF(P37&lt;R37,"×","△")))</f>
        <v>×</v>
      </c>
      <c r="P37" s="48">
        <f>IF(Z35="","",Z35)</f>
        <v>9</v>
      </c>
      <c r="Q37" s="48" t="s">
        <v>7</v>
      </c>
      <c r="R37" s="49">
        <f>IF(X35="","",X35)</f>
        <v>12</v>
      </c>
      <c r="S37" s="47" t="str">
        <f>IF(T37="","",IF(T37&gt;V37,"○",IF(T37&lt;V37,"×","△")))</f>
        <v>○</v>
      </c>
      <c r="T37" s="48">
        <f>IF(Z36="","",Z36)</f>
        <v>13</v>
      </c>
      <c r="U37" s="48" t="s">
        <v>7</v>
      </c>
      <c r="V37" s="48">
        <f>IF(X36="","",X36)</f>
        <v>12</v>
      </c>
      <c r="W37" s="50"/>
      <c r="X37" s="51"/>
      <c r="Y37" s="51"/>
      <c r="Z37" s="52"/>
      <c r="AA37" s="53">
        <f>IF(T37="","",COUNTIF(C37:Z37,"○"))</f>
        <v>3</v>
      </c>
      <c r="AB37" s="54"/>
      <c r="AC37" s="55">
        <f>IF(T37="","",COUNTIF(C37:Z37,"×"))</f>
        <v>1</v>
      </c>
      <c r="AD37" s="54"/>
      <c r="AE37" s="55">
        <f>IF(T37="","",COUNTIF(C37:Z37,"△"))</f>
        <v>1</v>
      </c>
      <c r="AF37" s="54"/>
      <c r="AG37" s="55">
        <f>IF(T37="","",AA37*3+AE37)</f>
        <v>10</v>
      </c>
      <c r="AH37" s="56"/>
      <c r="AI37" s="60">
        <v>2</v>
      </c>
      <c r="AJ37" s="56"/>
      <c r="AK37" s="66">
        <f t="shared" si="14"/>
        <v>2</v>
      </c>
      <c r="AL37" s="15"/>
      <c r="AM37" s="15">
        <f>IF(T37="","",SUM(L37,P37,H37,T37,D37))</f>
        <v>49</v>
      </c>
      <c r="AN37" s="15"/>
      <c r="AO37" s="15">
        <f>IF(T37="","",SUM(N37,F37,R37,J37,,V37))</f>
        <v>47</v>
      </c>
      <c r="AP37" s="15"/>
      <c r="AQ37" s="3"/>
    </row>
    <row r="38" spans="1:43" ht="21" customHeight="1" x14ac:dyDescent="0.15">
      <c r="A38" s="3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5">
        <f>SUM(AK32:AL37)</f>
        <v>0</v>
      </c>
      <c r="AL38" s="15"/>
      <c r="AM38" s="15">
        <f>SUM(AM32:AN37)</f>
        <v>284</v>
      </c>
      <c r="AN38" s="15"/>
      <c r="AO38" s="15">
        <f>SUM(AO32:AP37)</f>
        <v>284</v>
      </c>
      <c r="AP38" s="15"/>
      <c r="AQ38" s="3"/>
    </row>
    <row r="39" spans="1:43" ht="21" customHeight="1" thickBot="1" x14ac:dyDescent="0.2">
      <c r="A39" s="3"/>
      <c r="B39" s="58" t="s">
        <v>99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3"/>
    </row>
    <row r="40" spans="1:43" ht="21" customHeight="1" thickBot="1" x14ac:dyDescent="0.2">
      <c r="A40" s="3"/>
      <c r="B40" s="8"/>
      <c r="C40" s="9" t="str">
        <f>IF(B41="","",B41)</f>
        <v>①東海Ｗeeds</v>
      </c>
      <c r="D40" s="10"/>
      <c r="E40" s="10"/>
      <c r="F40" s="11"/>
      <c r="G40" s="12" t="str">
        <f>IF(B42="","",B42)</f>
        <v>②Ｎondakure</v>
      </c>
      <c r="H40" s="10"/>
      <c r="I40" s="10"/>
      <c r="J40" s="11"/>
      <c r="K40" s="12" t="str">
        <f>IF(B43="","",B43)</f>
        <v>③いちみんちゃん</v>
      </c>
      <c r="L40" s="10"/>
      <c r="M40" s="10"/>
      <c r="N40" s="11"/>
      <c r="O40" s="12" t="str">
        <f>IF(B44="","",B44)</f>
        <v>④syuran</v>
      </c>
      <c r="P40" s="10"/>
      <c r="Q40" s="10"/>
      <c r="R40" s="11"/>
      <c r="S40" s="12" t="str">
        <f>IF(B45="","",B45)</f>
        <v>⑤清水優衣奈（24）</v>
      </c>
      <c r="T40" s="10"/>
      <c r="U40" s="10"/>
      <c r="V40" s="11"/>
      <c r="W40" s="12" t="str">
        <f>IF(B46="","",B46)</f>
        <v>*****</v>
      </c>
      <c r="X40" s="10"/>
      <c r="Y40" s="10"/>
      <c r="Z40" s="13"/>
      <c r="AA40" s="14" t="s">
        <v>0</v>
      </c>
      <c r="AB40" s="11"/>
      <c r="AC40" s="12" t="s">
        <v>1</v>
      </c>
      <c r="AD40" s="11"/>
      <c r="AE40" s="12" t="s">
        <v>2</v>
      </c>
      <c r="AF40" s="11"/>
      <c r="AG40" s="12" t="s">
        <v>3</v>
      </c>
      <c r="AH40" s="13"/>
      <c r="AI40" s="10" t="s">
        <v>4</v>
      </c>
      <c r="AJ40" s="13"/>
      <c r="AK40" s="66" t="s">
        <v>5</v>
      </c>
      <c r="AL40" s="15"/>
      <c r="AM40" s="15" t="s">
        <v>6</v>
      </c>
      <c r="AN40" s="15"/>
      <c r="AO40" s="15" t="s">
        <v>8</v>
      </c>
      <c r="AP40" s="15"/>
      <c r="AQ40" s="3"/>
    </row>
    <row r="41" spans="1:43" ht="21" customHeight="1" x14ac:dyDescent="0.15">
      <c r="A41" s="3"/>
      <c r="B41" s="16" t="s">
        <v>21</v>
      </c>
      <c r="C41" s="17"/>
      <c r="D41" s="18"/>
      <c r="E41" s="18"/>
      <c r="F41" s="19"/>
      <c r="G41" s="20" t="str">
        <f>IF(H41="","",IF(H41&gt;J41,"○",IF(H41&lt;J41,"×","△")))</f>
        <v>×</v>
      </c>
      <c r="H41" s="21">
        <v>9</v>
      </c>
      <c r="I41" s="21" t="s">
        <v>7</v>
      </c>
      <c r="J41" s="22">
        <v>10</v>
      </c>
      <c r="K41" s="20" t="str">
        <f>IF(L41="","",IF(L41&gt;N41,"○",IF(L41&lt;N41,"×","△")))</f>
        <v>○</v>
      </c>
      <c r="L41" s="21">
        <v>9</v>
      </c>
      <c r="M41" s="21" t="s">
        <v>7</v>
      </c>
      <c r="N41" s="22">
        <v>3</v>
      </c>
      <c r="O41" s="20" t="str">
        <f>IF(P41="","",IF(P41&gt;R41,"○",IF(P41&lt;R41,"×","△")))</f>
        <v>×</v>
      </c>
      <c r="P41" s="21">
        <v>9</v>
      </c>
      <c r="Q41" s="21" t="s">
        <v>7</v>
      </c>
      <c r="R41" s="22">
        <v>11</v>
      </c>
      <c r="S41" s="20" t="str">
        <f>IF(T41="","",IF(T41&gt;V41,"○",IF(T41&lt;V41,"×","△")))</f>
        <v>○</v>
      </c>
      <c r="T41" s="21">
        <v>5</v>
      </c>
      <c r="U41" s="21" t="s">
        <v>7</v>
      </c>
      <c r="V41" s="21">
        <v>2</v>
      </c>
      <c r="W41" s="20" t="str">
        <f>IF(X41="","",IF(X41&gt;Z41,"○",IF(X41&lt;Z41,"×","△")))</f>
        <v/>
      </c>
      <c r="X41" s="21"/>
      <c r="Y41" s="21" t="s">
        <v>7</v>
      </c>
      <c r="Z41" s="23"/>
      <c r="AA41" s="24">
        <f>IF(H41="","",COUNTIF(C41:Z41,"○"))</f>
        <v>2</v>
      </c>
      <c r="AB41" s="25"/>
      <c r="AC41" s="26">
        <f>IF(H41="","",COUNTIF(C41:Z41,"×"))</f>
        <v>2</v>
      </c>
      <c r="AD41" s="25"/>
      <c r="AE41" s="26">
        <f>IF(H41="","",COUNTIF(C41:Z41,"△"))</f>
        <v>0</v>
      </c>
      <c r="AF41" s="25"/>
      <c r="AG41" s="26">
        <f>IF(H41="","",AA41*3+AE41)</f>
        <v>6</v>
      </c>
      <c r="AH41" s="27"/>
      <c r="AI41" s="28"/>
      <c r="AJ41" s="27"/>
      <c r="AK41" s="66">
        <f t="shared" ref="AK41:AK45" si="16">AM41-AO41</f>
        <v>6</v>
      </c>
      <c r="AL41" s="15"/>
      <c r="AM41" s="15">
        <f>IF(H41="","",SUM(H41,L41,P41,X41,,T41))</f>
        <v>32</v>
      </c>
      <c r="AN41" s="15"/>
      <c r="AO41" s="15">
        <f>IF(J41="","",SUM(J41,N41,R41,Z41,,V41))</f>
        <v>26</v>
      </c>
      <c r="AP41" s="15"/>
      <c r="AQ41" s="3"/>
    </row>
    <row r="42" spans="1:43" ht="21" customHeight="1" x14ac:dyDescent="0.15">
      <c r="A42" s="3"/>
      <c r="B42" s="29" t="s">
        <v>23</v>
      </c>
      <c r="C42" s="30" t="str">
        <f>IF(D42="","",IF(D42&gt;F42,"○",IF(D42&lt;F42,"×","△")))</f>
        <v>○</v>
      </c>
      <c r="D42" s="31">
        <f>IF(J41="","",J41)</f>
        <v>10</v>
      </c>
      <c r="E42" s="31" t="s">
        <v>7</v>
      </c>
      <c r="F42" s="32">
        <f>IF(H41="","",H41)</f>
        <v>9</v>
      </c>
      <c r="G42" s="33"/>
      <c r="H42" s="34"/>
      <c r="I42" s="34"/>
      <c r="J42" s="35"/>
      <c r="K42" s="36" t="str">
        <f>IF(L42="","",IF(L42&gt;N42,"○",IF(L42&lt;N42,"×","△")))</f>
        <v>○</v>
      </c>
      <c r="L42" s="31">
        <v>11</v>
      </c>
      <c r="M42" s="31" t="s">
        <v>7</v>
      </c>
      <c r="N42" s="32">
        <v>2</v>
      </c>
      <c r="O42" s="36" t="str">
        <f>IF(P42="","",IF(P42&gt;R42,"○",IF(P42&lt;R42,"×","△")))</f>
        <v>○</v>
      </c>
      <c r="P42" s="31">
        <v>11</v>
      </c>
      <c r="Q42" s="31" t="s">
        <v>7</v>
      </c>
      <c r="R42" s="32">
        <v>4</v>
      </c>
      <c r="S42" s="36" t="str">
        <f>IF(T42="","",IF(T42&gt;V42,"○",IF(T42&lt;V42,"×","△")))</f>
        <v/>
      </c>
      <c r="T42" s="31"/>
      <c r="U42" s="31" t="s">
        <v>7</v>
      </c>
      <c r="V42" s="31"/>
      <c r="W42" s="36" t="str">
        <f>IF(X42="","",IF(X42&gt;Z42,"○",IF(X42&lt;Z42,"×","△")))</f>
        <v/>
      </c>
      <c r="X42" s="31"/>
      <c r="Y42" s="31" t="s">
        <v>7</v>
      </c>
      <c r="Z42" s="37"/>
      <c r="AA42" s="38">
        <f>IF(D42="","",COUNTIF(C42:Z42,"○"))</f>
        <v>3</v>
      </c>
      <c r="AB42" s="39"/>
      <c r="AC42" s="40">
        <f>IF(D42="","",COUNTIF(C42:Z42,"×"))</f>
        <v>0</v>
      </c>
      <c r="AD42" s="39"/>
      <c r="AE42" s="40">
        <f>IF(D42="","",COUNTIF(C42:Z42,"△"))</f>
        <v>0</v>
      </c>
      <c r="AF42" s="39"/>
      <c r="AG42" s="40">
        <f>IF(D42="","",AA42*3+AE42)</f>
        <v>9</v>
      </c>
      <c r="AH42" s="41"/>
      <c r="AI42" s="42"/>
      <c r="AJ42" s="41"/>
      <c r="AK42" s="66">
        <f t="shared" si="16"/>
        <v>17</v>
      </c>
      <c r="AL42" s="15"/>
      <c r="AM42" s="15">
        <f>IF(D42="","",SUM(L42,P42,X42,T42,D42))</f>
        <v>32</v>
      </c>
      <c r="AN42" s="15"/>
      <c r="AO42" s="15">
        <f>IF(D42="","",SUM(N42,F42,R42,Z42,,V42))</f>
        <v>15</v>
      </c>
      <c r="AP42" s="15"/>
      <c r="AQ42" s="3"/>
    </row>
    <row r="43" spans="1:43" ht="21" customHeight="1" x14ac:dyDescent="0.15">
      <c r="A43" s="3"/>
      <c r="B43" s="29" t="s">
        <v>24</v>
      </c>
      <c r="C43" s="30" t="str">
        <f>IF(D43="","",IF(D43&gt;F43,"○",IF(D43&lt;F43,"×","△")))</f>
        <v>×</v>
      </c>
      <c r="D43" s="31">
        <f>IF(N41="","",N41)</f>
        <v>3</v>
      </c>
      <c r="E43" s="31" t="s">
        <v>7</v>
      </c>
      <c r="F43" s="32">
        <f>IF(L41="","",L41)</f>
        <v>9</v>
      </c>
      <c r="G43" s="36" t="str">
        <f>IF(H43="","",IF(H43&gt;J43,"○",IF(H43&lt;J43,"×","△")))</f>
        <v>×</v>
      </c>
      <c r="H43" s="31">
        <f>IF(N42="","",N42)</f>
        <v>2</v>
      </c>
      <c r="I43" s="31" t="s">
        <v>7</v>
      </c>
      <c r="J43" s="32">
        <f>IF(L42="","",L42)</f>
        <v>11</v>
      </c>
      <c r="K43" s="33"/>
      <c r="L43" s="34"/>
      <c r="M43" s="34"/>
      <c r="N43" s="35"/>
      <c r="O43" s="36" t="str">
        <f>IF(P43="","",IF(P43&gt;R43,"○",IF(P43&lt;R43,"×","△")))</f>
        <v>×</v>
      </c>
      <c r="P43" s="31">
        <v>5</v>
      </c>
      <c r="Q43" s="31" t="s">
        <v>7</v>
      </c>
      <c r="R43" s="32">
        <v>7</v>
      </c>
      <c r="S43" s="36" t="str">
        <f>IF(T43="","",IF(T43&gt;V43,"○",IF(T43&lt;V43,"×","△")))</f>
        <v>×</v>
      </c>
      <c r="T43" s="31">
        <v>4</v>
      </c>
      <c r="U43" s="31" t="s">
        <v>7</v>
      </c>
      <c r="V43" s="31">
        <v>6</v>
      </c>
      <c r="W43" s="36" t="str">
        <f>IF(X43="","",IF(X43&gt;Z43,"○",IF(X43&lt;Z43,"×","△")))</f>
        <v/>
      </c>
      <c r="X43" s="31"/>
      <c r="Y43" s="31" t="s">
        <v>7</v>
      </c>
      <c r="Z43" s="37"/>
      <c r="AA43" s="38">
        <f>IF(P43="","",COUNTIF(C43:Z43,"○"))</f>
        <v>0</v>
      </c>
      <c r="AB43" s="39"/>
      <c r="AC43" s="40">
        <f>IF(P43="","",COUNTIF(C43:Z43,"×"))</f>
        <v>4</v>
      </c>
      <c r="AD43" s="39"/>
      <c r="AE43" s="40">
        <f>IF(P43="","",COUNTIF(C43:Z43,"△"))</f>
        <v>0</v>
      </c>
      <c r="AF43" s="39"/>
      <c r="AG43" s="40">
        <f>IF(P43="","",AA43*3+AE43)</f>
        <v>0</v>
      </c>
      <c r="AH43" s="41"/>
      <c r="AI43" s="38">
        <v>5</v>
      </c>
      <c r="AJ43" s="41"/>
      <c r="AK43" s="66">
        <f t="shared" si="16"/>
        <v>-19</v>
      </c>
      <c r="AL43" s="15"/>
      <c r="AM43" s="15">
        <f>IF(P43="","",SUM(H43,P43,X43,T43,D43))</f>
        <v>14</v>
      </c>
      <c r="AN43" s="15"/>
      <c r="AO43" s="15">
        <f>IF(P43="","",SUM(J43,F43,R43,Z43,,V43))</f>
        <v>33</v>
      </c>
      <c r="AP43" s="15"/>
      <c r="AQ43" s="3"/>
    </row>
    <row r="44" spans="1:43" ht="21" customHeight="1" x14ac:dyDescent="0.15">
      <c r="A44" s="3"/>
      <c r="B44" s="29" t="s">
        <v>25</v>
      </c>
      <c r="C44" s="30" t="str">
        <f>IF(D44="","",IF(D44&gt;F44,"○",IF(D44&lt;F44,"×","△")))</f>
        <v>○</v>
      </c>
      <c r="D44" s="31">
        <f>IF(R41="","",R41)</f>
        <v>11</v>
      </c>
      <c r="E44" s="31" t="s">
        <v>7</v>
      </c>
      <c r="F44" s="32">
        <f>IF(P41="","",P41)</f>
        <v>9</v>
      </c>
      <c r="G44" s="36" t="str">
        <f>IF(H44="","",IF(H44&gt;J44,"○",IF(H44&lt;J44,"×","△")))</f>
        <v>×</v>
      </c>
      <c r="H44" s="31">
        <f>IF(R42="","",R42)</f>
        <v>4</v>
      </c>
      <c r="I44" s="31" t="s">
        <v>7</v>
      </c>
      <c r="J44" s="32">
        <f>IF(P42="","",P42)</f>
        <v>11</v>
      </c>
      <c r="K44" s="36" t="str">
        <f t="shared" ref="K44:K45" si="17">IF(L44="","",IF(L44&gt;N44,"○",IF(L44&lt;N44,"×","△")))</f>
        <v>○</v>
      </c>
      <c r="L44" s="31">
        <f>IF(R43="","",R43)</f>
        <v>7</v>
      </c>
      <c r="M44" s="31" t="s">
        <v>7</v>
      </c>
      <c r="N44" s="32">
        <f>IF(P43="","",P43)</f>
        <v>5</v>
      </c>
      <c r="O44" s="33"/>
      <c r="P44" s="34"/>
      <c r="Q44" s="34"/>
      <c r="R44" s="35"/>
      <c r="S44" s="36" t="str">
        <f>IF(T44="","",IF(T44&gt;V44,"○",IF(T44&lt;V44,"×","△")))</f>
        <v>○</v>
      </c>
      <c r="T44" s="31">
        <v>7</v>
      </c>
      <c r="U44" s="31" t="s">
        <v>7</v>
      </c>
      <c r="V44" s="31">
        <v>1</v>
      </c>
      <c r="W44" s="36" t="str">
        <f>IF(X44="","",IF(X44&gt;Z44,"○",IF(X44&lt;Z44,"×","△")))</f>
        <v/>
      </c>
      <c r="X44" s="31"/>
      <c r="Y44" s="31" t="s">
        <v>7</v>
      </c>
      <c r="Z44" s="37"/>
      <c r="AA44" s="38">
        <f>IF(L44="","",COUNTIF(C44:Z44,"○"))</f>
        <v>3</v>
      </c>
      <c r="AB44" s="39"/>
      <c r="AC44" s="40">
        <f>IF(L44="","",COUNTIF(C44:Z44,"×"))</f>
        <v>1</v>
      </c>
      <c r="AD44" s="39"/>
      <c r="AE44" s="40">
        <f>IF(L44="","",COUNTIF(C44:Z44,"△"))</f>
        <v>0</v>
      </c>
      <c r="AF44" s="39"/>
      <c r="AG44" s="40">
        <f>IF(L44="","",AA44*3+AE44)</f>
        <v>9</v>
      </c>
      <c r="AH44" s="41"/>
      <c r="AI44" s="42"/>
      <c r="AJ44" s="41"/>
      <c r="AK44" s="66">
        <f t="shared" si="16"/>
        <v>3</v>
      </c>
      <c r="AL44" s="15"/>
      <c r="AM44" s="15">
        <f>IF(L44="","",SUM(L44,H44,X44,T44,D44))</f>
        <v>29</v>
      </c>
      <c r="AN44" s="15"/>
      <c r="AO44" s="15">
        <f>IF(L44="","",SUM(N44,F44,J44,Z44,,V44))</f>
        <v>26</v>
      </c>
      <c r="AP44" s="15"/>
      <c r="AQ44" s="3"/>
    </row>
    <row r="45" spans="1:43" ht="21" customHeight="1" x14ac:dyDescent="0.15">
      <c r="A45" s="3"/>
      <c r="B45" s="29" t="s">
        <v>22</v>
      </c>
      <c r="C45" s="30" t="str">
        <f>IF(D45="","",IF(D45&gt;F45,"○",IF(D45&lt;F45,"×","△")))</f>
        <v>×</v>
      </c>
      <c r="D45" s="31">
        <f>IF(V41="","",V41)</f>
        <v>2</v>
      </c>
      <c r="E45" s="21" t="s">
        <v>7</v>
      </c>
      <c r="F45" s="22">
        <f>IF(T41="","",T41)</f>
        <v>5</v>
      </c>
      <c r="G45" s="20" t="str">
        <f>IF(H45="","",IF(H45&gt;J45,"○",IF(H45&lt;J45,"×","△")))</f>
        <v/>
      </c>
      <c r="H45" s="21" t="str">
        <f>IF(V42="","",V42)</f>
        <v/>
      </c>
      <c r="I45" s="31" t="s">
        <v>7</v>
      </c>
      <c r="J45" s="32" t="str">
        <f>IF(T42="","",T42)</f>
        <v/>
      </c>
      <c r="K45" s="36" t="str">
        <f t="shared" si="17"/>
        <v>○</v>
      </c>
      <c r="L45" s="31">
        <f>IF(V43="","",V43)</f>
        <v>6</v>
      </c>
      <c r="M45" s="31" t="s">
        <v>7</v>
      </c>
      <c r="N45" s="32">
        <f>IF(T43="","",T43)</f>
        <v>4</v>
      </c>
      <c r="O45" s="36" t="str">
        <f>IF(P45="","",IF(P45&gt;R45,"○",IF(P45&lt;R45,"×","△")))</f>
        <v>×</v>
      </c>
      <c r="P45" s="31">
        <f>IF(V44="","",V44)</f>
        <v>1</v>
      </c>
      <c r="Q45" s="31" t="s">
        <v>7</v>
      </c>
      <c r="R45" s="32">
        <f>IF(T44="","",T44)</f>
        <v>7</v>
      </c>
      <c r="S45" s="33"/>
      <c r="T45" s="34"/>
      <c r="U45" s="34"/>
      <c r="V45" s="35"/>
      <c r="W45" s="36" t="str">
        <f>IF(X45="","",IF(X45&gt;Z45,"○",IF(X45&lt;Z45,"×","△")))</f>
        <v/>
      </c>
      <c r="X45" s="31"/>
      <c r="Y45" s="31" t="s">
        <v>7</v>
      </c>
      <c r="Z45" s="37"/>
      <c r="AA45" s="38">
        <f>IF(D45="","",COUNTIF(C45:Z45,"○"))</f>
        <v>1</v>
      </c>
      <c r="AB45" s="39"/>
      <c r="AC45" s="40">
        <f>IF(D45="","",COUNTIF(C45:Z45,"×"))</f>
        <v>2</v>
      </c>
      <c r="AD45" s="39"/>
      <c r="AE45" s="40">
        <f>IF(D45="","",COUNTIF(C45:Z45,"△"))</f>
        <v>0</v>
      </c>
      <c r="AF45" s="39"/>
      <c r="AG45" s="40">
        <f>IF(D45="","",AA45*3+AE45)</f>
        <v>3</v>
      </c>
      <c r="AH45" s="41"/>
      <c r="AI45" s="42"/>
      <c r="AJ45" s="41"/>
      <c r="AK45" s="66">
        <f t="shared" si="16"/>
        <v>-7</v>
      </c>
      <c r="AL45" s="15"/>
      <c r="AM45" s="15">
        <f>IF(D45="","",SUM(L45,P45,X45,H45,D45))</f>
        <v>9</v>
      </c>
      <c r="AN45" s="15"/>
      <c r="AO45" s="15">
        <f>IF(D45="","",SUM(N45,F45,R45,Z45,,J45))</f>
        <v>16</v>
      </c>
      <c r="AP45" s="15"/>
      <c r="AQ45" s="3"/>
    </row>
    <row r="46" spans="1:43" ht="21" customHeight="1" thickBot="1" x14ac:dyDescent="0.2">
      <c r="A46" s="3"/>
      <c r="B46" s="59" t="s">
        <v>26</v>
      </c>
      <c r="C46" s="44" t="str">
        <f>IF(D46="","",IF(D46&gt;F46,"○",IF(D46&lt;F46,"×","△")))</f>
        <v/>
      </c>
      <c r="D46" s="45" t="str">
        <f>IF(Z41="","",Z41)</f>
        <v/>
      </c>
      <c r="E46" s="45" t="s">
        <v>7</v>
      </c>
      <c r="F46" s="46" t="str">
        <f>IF(X41="","",X41)</f>
        <v/>
      </c>
      <c r="G46" s="47" t="str">
        <f>IF(H46="","",IF(H46&gt;J46,"○",IF(H46&lt;J46,"×","△")))</f>
        <v/>
      </c>
      <c r="H46" s="48" t="str">
        <f>IF(Z42="","",Z42)</f>
        <v/>
      </c>
      <c r="I46" s="48" t="s">
        <v>7</v>
      </c>
      <c r="J46" s="49" t="str">
        <f>IF(X42="","",X42)</f>
        <v/>
      </c>
      <c r="K46" s="47" t="str">
        <f>IF(L46="","",IF(L46&gt;N46,"○",IF(L46&lt;N46,"×","△")))</f>
        <v/>
      </c>
      <c r="L46" s="48" t="str">
        <f>IF(Z43="","",Z43)</f>
        <v/>
      </c>
      <c r="M46" s="48" t="s">
        <v>7</v>
      </c>
      <c r="N46" s="49" t="str">
        <f>IF(X43="","",X43)</f>
        <v/>
      </c>
      <c r="O46" s="47" t="str">
        <f>IF(P46="","",IF(P46&gt;R46,"○",IF(P46&lt;R46,"×","△")))</f>
        <v/>
      </c>
      <c r="P46" s="48" t="str">
        <f>IF(Z44="","",Z44)</f>
        <v/>
      </c>
      <c r="Q46" s="48" t="s">
        <v>7</v>
      </c>
      <c r="R46" s="49" t="str">
        <f>IF(X44="","",X44)</f>
        <v/>
      </c>
      <c r="S46" s="47" t="str">
        <f>IF(T46="","",IF(T46&gt;V46,"○",IF(T46&lt;V46,"×","△")))</f>
        <v/>
      </c>
      <c r="T46" s="48" t="str">
        <f>IF(Z45="","",Z45)</f>
        <v/>
      </c>
      <c r="U46" s="48" t="s">
        <v>7</v>
      </c>
      <c r="V46" s="48" t="str">
        <f>IF(X45="","",X45)</f>
        <v/>
      </c>
      <c r="W46" s="50"/>
      <c r="X46" s="51"/>
      <c r="Y46" s="51"/>
      <c r="Z46" s="52"/>
      <c r="AA46" s="53" t="str">
        <f t="shared" ref="AA46" si="18">IF(H46="","",COUNTIF(C46:Z46,"○"))</f>
        <v/>
      </c>
      <c r="AB46" s="54"/>
      <c r="AC46" s="55" t="str">
        <f t="shared" ref="AC46" si="19">IF(H46="","",COUNTIF(C46:Z46,"×"))</f>
        <v/>
      </c>
      <c r="AD46" s="54"/>
      <c r="AE46" s="55" t="str">
        <f t="shared" ref="AE46" si="20">IF(H46="","",COUNTIF(C46:Z46,"△"))</f>
        <v/>
      </c>
      <c r="AF46" s="54"/>
      <c r="AG46" s="55" t="str">
        <f t="shared" ref="AG46" si="21">IF(H46="","",AA46*3+AE46)</f>
        <v/>
      </c>
      <c r="AH46" s="56"/>
      <c r="AI46" s="60"/>
      <c r="AJ46" s="56"/>
      <c r="AK46" s="66"/>
      <c r="AL46" s="15"/>
      <c r="AM46" s="15" t="str">
        <f>IF(D46="","",SUM(L46,P46,H46,T46,D46))</f>
        <v/>
      </c>
      <c r="AN46" s="15"/>
      <c r="AO46" s="15" t="str">
        <f>IF(D46="","",SUM(N46,F46,R46,J46,,V46))</f>
        <v/>
      </c>
      <c r="AP46" s="15"/>
      <c r="AQ46" s="3"/>
    </row>
    <row r="47" spans="1:43" ht="2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6">
        <f>SUM(AK41:AL46)</f>
        <v>0</v>
      </c>
      <c r="AL47" s="6"/>
      <c r="AM47" s="6">
        <f>SUM(AM41:AN46)</f>
        <v>116</v>
      </c>
      <c r="AN47" s="6"/>
      <c r="AO47" s="6">
        <f>SUM(AO41:AP46)</f>
        <v>116</v>
      </c>
      <c r="AP47" s="6"/>
      <c r="AQ47" s="3"/>
    </row>
    <row r="48" spans="1:4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</sheetData>
  <mergeCells count="363">
    <mergeCell ref="A1:AS1"/>
    <mergeCell ref="AK3:AQ3"/>
    <mergeCell ref="AO19:AP19"/>
    <mergeCell ref="AM19:AN19"/>
    <mergeCell ref="AK19:AL19"/>
    <mergeCell ref="AI19:AJ19"/>
    <mergeCell ref="AG19:AH19"/>
    <mergeCell ref="AE19:AF19"/>
    <mergeCell ref="AC19:AD19"/>
    <mergeCell ref="AA19:AB19"/>
    <mergeCell ref="B3:F3"/>
    <mergeCell ref="H3:Q3"/>
    <mergeCell ref="S36:V36"/>
    <mergeCell ref="AA36:AB36"/>
    <mergeCell ref="AC36:AD36"/>
    <mergeCell ref="AE36:AF36"/>
    <mergeCell ref="AG36:AH36"/>
    <mergeCell ref="AI36:AJ36"/>
    <mergeCell ref="AK36:AL36"/>
    <mergeCell ref="AO37:AP37"/>
    <mergeCell ref="AK38:AL38"/>
    <mergeCell ref="AM38:AN38"/>
    <mergeCell ref="AO38:AP38"/>
    <mergeCell ref="AM36:AN36"/>
    <mergeCell ref="AO36:AP36"/>
    <mergeCell ref="W37:Z37"/>
    <mergeCell ref="AA37:AB37"/>
    <mergeCell ref="AC37:AD37"/>
    <mergeCell ref="AE37:AF37"/>
    <mergeCell ref="AG37:AH37"/>
    <mergeCell ref="AI37:AJ37"/>
    <mergeCell ref="AK37:AL37"/>
    <mergeCell ref="AM37:AN37"/>
    <mergeCell ref="O35:R35"/>
    <mergeCell ref="AA35:AB35"/>
    <mergeCell ref="AC35:AD35"/>
    <mergeCell ref="AE35:AF35"/>
    <mergeCell ref="AG35:AH35"/>
    <mergeCell ref="AI35:AJ35"/>
    <mergeCell ref="AO33:AP33"/>
    <mergeCell ref="K34:N34"/>
    <mergeCell ref="AA34:AB34"/>
    <mergeCell ref="AC34:AD34"/>
    <mergeCell ref="AE34:AF34"/>
    <mergeCell ref="AG34:AH34"/>
    <mergeCell ref="AK34:AL34"/>
    <mergeCell ref="AM34:AN34"/>
    <mergeCell ref="AO34:AP34"/>
    <mergeCell ref="AK35:AL35"/>
    <mergeCell ref="AM35:AN35"/>
    <mergeCell ref="AO35:AP35"/>
    <mergeCell ref="AM32:AN32"/>
    <mergeCell ref="AO32:AP32"/>
    <mergeCell ref="G33:J33"/>
    <mergeCell ref="AA33:AB33"/>
    <mergeCell ref="AC33:AD33"/>
    <mergeCell ref="AE33:AF33"/>
    <mergeCell ref="AG33:AH33"/>
    <mergeCell ref="AI33:AJ33"/>
    <mergeCell ref="AK33:AL33"/>
    <mergeCell ref="AM33:AN33"/>
    <mergeCell ref="C32:F32"/>
    <mergeCell ref="AA32:AB32"/>
    <mergeCell ref="AC32:AD32"/>
    <mergeCell ref="AE32:AF32"/>
    <mergeCell ref="AG32:AH32"/>
    <mergeCell ref="AI32:AJ32"/>
    <mergeCell ref="AK32:AL32"/>
    <mergeCell ref="W31:Z31"/>
    <mergeCell ref="AA31:AB31"/>
    <mergeCell ref="AC31:AD31"/>
    <mergeCell ref="AE31:AF31"/>
    <mergeCell ref="AG31:AH31"/>
    <mergeCell ref="AI31:AJ31"/>
    <mergeCell ref="AK29:AL29"/>
    <mergeCell ref="AM29:AN29"/>
    <mergeCell ref="AO29:AP29"/>
    <mergeCell ref="C31:F31"/>
    <mergeCell ref="G31:J31"/>
    <mergeCell ref="K31:N31"/>
    <mergeCell ref="O31:R31"/>
    <mergeCell ref="S31:V31"/>
    <mergeCell ref="AK31:AL31"/>
    <mergeCell ref="AM31:AN31"/>
    <mergeCell ref="AO31:AP31"/>
    <mergeCell ref="AO27:AP27"/>
    <mergeCell ref="W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O25:AP25"/>
    <mergeCell ref="O26:R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K25:N25"/>
    <mergeCell ref="AA25:AB25"/>
    <mergeCell ref="AC25:AD25"/>
    <mergeCell ref="AE25:AF25"/>
    <mergeCell ref="AG25:AH25"/>
    <mergeCell ref="AK25:AL25"/>
    <mergeCell ref="AM25:AN25"/>
    <mergeCell ref="S27:V27"/>
    <mergeCell ref="AA27:AB27"/>
    <mergeCell ref="AC27:AD27"/>
    <mergeCell ref="AE27:AF27"/>
    <mergeCell ref="AG27:AH27"/>
    <mergeCell ref="AI27:AJ27"/>
    <mergeCell ref="AK27:AL27"/>
    <mergeCell ref="AM27:AN27"/>
    <mergeCell ref="AG24:AH24"/>
    <mergeCell ref="AI24:AJ24"/>
    <mergeCell ref="AO22:AP22"/>
    <mergeCell ref="C23:F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C22:AD22"/>
    <mergeCell ref="AE22:AF22"/>
    <mergeCell ref="AG22:AH22"/>
    <mergeCell ref="AI22:AJ22"/>
    <mergeCell ref="AK22:AL22"/>
    <mergeCell ref="AM22:AN22"/>
    <mergeCell ref="AK24:AL24"/>
    <mergeCell ref="AM24:AN24"/>
    <mergeCell ref="AO24:AP24"/>
    <mergeCell ref="AK20:AL20"/>
    <mergeCell ref="AM20:AN20"/>
    <mergeCell ref="AO20:AP20"/>
    <mergeCell ref="C22:F22"/>
    <mergeCell ref="G22:J22"/>
    <mergeCell ref="K22:N22"/>
    <mergeCell ref="O22:R22"/>
    <mergeCell ref="S22:V22"/>
    <mergeCell ref="W22:Z22"/>
    <mergeCell ref="AA22:AB22"/>
    <mergeCell ref="AK18:AL18"/>
    <mergeCell ref="AM18:AN18"/>
    <mergeCell ref="AO18:AP18"/>
    <mergeCell ref="AA18:AB18"/>
    <mergeCell ref="AC18:AD18"/>
    <mergeCell ref="AE18:AF18"/>
    <mergeCell ref="AG18:AH18"/>
    <mergeCell ref="AI18:AJ18"/>
    <mergeCell ref="AO17:AP17"/>
    <mergeCell ref="AM15:AN15"/>
    <mergeCell ref="AO15:AP15"/>
    <mergeCell ref="AA16:AB16"/>
    <mergeCell ref="AC16:AD16"/>
    <mergeCell ref="AE16:AF16"/>
    <mergeCell ref="AG16:AH16"/>
    <mergeCell ref="AK16:AL16"/>
    <mergeCell ref="AM16:AN16"/>
    <mergeCell ref="AA15:AB15"/>
    <mergeCell ref="AC15:AD15"/>
    <mergeCell ref="AE15:AF15"/>
    <mergeCell ref="AG15:AH15"/>
    <mergeCell ref="AK15:AL15"/>
    <mergeCell ref="AO16:AP16"/>
    <mergeCell ref="AA17:AB17"/>
    <mergeCell ref="AC17:AD17"/>
    <mergeCell ref="AE17:AF17"/>
    <mergeCell ref="AG17:AH17"/>
    <mergeCell ref="AI17:AJ17"/>
    <mergeCell ref="AK17:AL17"/>
    <mergeCell ref="AM17:AN17"/>
    <mergeCell ref="AI15:AJ15"/>
    <mergeCell ref="AK14:AL14"/>
    <mergeCell ref="AM14:AN14"/>
    <mergeCell ref="AO14:AP14"/>
    <mergeCell ref="AM13:AN13"/>
    <mergeCell ref="C13:F13"/>
    <mergeCell ref="AA13:AB13"/>
    <mergeCell ref="AC13:AD13"/>
    <mergeCell ref="AE13:AF13"/>
    <mergeCell ref="AG13:AH13"/>
    <mergeCell ref="AI13:AJ13"/>
    <mergeCell ref="AK13:AL13"/>
    <mergeCell ref="C14:F14"/>
    <mergeCell ref="AA14:AB14"/>
    <mergeCell ref="AC14:AD14"/>
    <mergeCell ref="AE14:AF14"/>
    <mergeCell ref="AG14:AH14"/>
    <mergeCell ref="AI14:AJ14"/>
    <mergeCell ref="AO10:AP10"/>
    <mergeCell ref="AM11:AN11"/>
    <mergeCell ref="AO11:AP11"/>
    <mergeCell ref="AG10:AH10"/>
    <mergeCell ref="AI10:AJ10"/>
    <mergeCell ref="AO13:AP13"/>
    <mergeCell ref="G13:J13"/>
    <mergeCell ref="K13:N13"/>
    <mergeCell ref="O13:R13"/>
    <mergeCell ref="S13:V13"/>
    <mergeCell ref="W13:Z13"/>
    <mergeCell ref="AK11:AL11"/>
    <mergeCell ref="AK10:AL10"/>
    <mergeCell ref="AM10:AN10"/>
    <mergeCell ref="W10:Z10"/>
    <mergeCell ref="AA10:AB10"/>
    <mergeCell ref="AC10:AD10"/>
    <mergeCell ref="AE10:AF10"/>
    <mergeCell ref="B2:AP2"/>
    <mergeCell ref="K7:N7"/>
    <mergeCell ref="O8:R8"/>
    <mergeCell ref="S9:V9"/>
    <mergeCell ref="AM7:AN7"/>
    <mergeCell ref="AO4:AP4"/>
    <mergeCell ref="AO5:AP5"/>
    <mergeCell ref="AO6:AP6"/>
    <mergeCell ref="AO7:AP7"/>
    <mergeCell ref="AO8:AP8"/>
    <mergeCell ref="AO9:AP9"/>
    <mergeCell ref="S4:V4"/>
    <mergeCell ref="AA7:AB7"/>
    <mergeCell ref="AC7:AD7"/>
    <mergeCell ref="AE7:AF7"/>
    <mergeCell ref="AG7:AH7"/>
    <mergeCell ref="AA9:AB9"/>
    <mergeCell ref="AC9:AD9"/>
    <mergeCell ref="AE9:AF9"/>
    <mergeCell ref="AG9:AH9"/>
    <mergeCell ref="AI9:AJ9"/>
    <mergeCell ref="AK9:AL9"/>
    <mergeCell ref="AM9:AN9"/>
    <mergeCell ref="AA8:AB8"/>
    <mergeCell ref="AK6:AL6"/>
    <mergeCell ref="AM6:AN6"/>
    <mergeCell ref="AK8:AL8"/>
    <mergeCell ref="AM8:AN8"/>
    <mergeCell ref="AK7:AL7"/>
    <mergeCell ref="AE5:AF5"/>
    <mergeCell ref="AG5:AH5"/>
    <mergeCell ref="AI5:AJ5"/>
    <mergeCell ref="AC4:AD4"/>
    <mergeCell ref="AE4:AF4"/>
    <mergeCell ref="AG4:AH4"/>
    <mergeCell ref="AI4:AJ4"/>
    <mergeCell ref="AK5:AL5"/>
    <mergeCell ref="AM5:AN5"/>
    <mergeCell ref="AK4:AL4"/>
    <mergeCell ref="AM4:AN4"/>
    <mergeCell ref="AC8:AD8"/>
    <mergeCell ref="AE8:AF8"/>
    <mergeCell ref="AG8:AH8"/>
    <mergeCell ref="AI8:AJ8"/>
    <mergeCell ref="AC6:AD6"/>
    <mergeCell ref="AE6:AF6"/>
    <mergeCell ref="AG6:AH6"/>
    <mergeCell ref="AI6:AJ6"/>
    <mergeCell ref="C5:F5"/>
    <mergeCell ref="AA5:AB5"/>
    <mergeCell ref="AC5:AD5"/>
    <mergeCell ref="AI7:AJ7"/>
    <mergeCell ref="AI25:AJ25"/>
    <mergeCell ref="AI34:AJ34"/>
    <mergeCell ref="AI16:AJ16"/>
    <mergeCell ref="C4:F4"/>
    <mergeCell ref="G4:J4"/>
    <mergeCell ref="K4:N4"/>
    <mergeCell ref="O4:R4"/>
    <mergeCell ref="W4:Z4"/>
    <mergeCell ref="AA4:AB4"/>
    <mergeCell ref="G6:J6"/>
    <mergeCell ref="AA6:AB6"/>
    <mergeCell ref="W19:Z19"/>
    <mergeCell ref="G15:J15"/>
    <mergeCell ref="K16:N16"/>
    <mergeCell ref="O17:R17"/>
    <mergeCell ref="S18:V18"/>
    <mergeCell ref="G24:J24"/>
    <mergeCell ref="AA24:AB24"/>
    <mergeCell ref="AC24:AD24"/>
    <mergeCell ref="AE24:AF24"/>
    <mergeCell ref="AO40:AP40"/>
    <mergeCell ref="C41:F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C40:AD40"/>
    <mergeCell ref="AE40:AF40"/>
    <mergeCell ref="AG40:AH40"/>
    <mergeCell ref="AI40:AJ40"/>
    <mergeCell ref="AK40:AL40"/>
    <mergeCell ref="AM40:AN40"/>
    <mergeCell ref="C40:F40"/>
    <mergeCell ref="G40:J40"/>
    <mergeCell ref="K40:N40"/>
    <mergeCell ref="O40:R40"/>
    <mergeCell ref="S40:V40"/>
    <mergeCell ref="W40:Z40"/>
    <mergeCell ref="AA40:AB40"/>
    <mergeCell ref="G42:J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O45:AP45"/>
    <mergeCell ref="K43:N43"/>
    <mergeCell ref="AA43:AB43"/>
    <mergeCell ref="AC43:AD43"/>
    <mergeCell ref="AE43:AF43"/>
    <mergeCell ref="AG43:AH43"/>
    <mergeCell ref="AK43:AL43"/>
    <mergeCell ref="AM43:AN43"/>
    <mergeCell ref="AO43:AP43"/>
    <mergeCell ref="O44:R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I43:AJ43"/>
    <mergeCell ref="D12:P12"/>
    <mergeCell ref="D21:R21"/>
    <mergeCell ref="D30:R30"/>
    <mergeCell ref="AK47:AL47"/>
    <mergeCell ref="AM47:AN47"/>
    <mergeCell ref="AO47:AP47"/>
    <mergeCell ref="W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S45:V45"/>
    <mergeCell ref="AA45:AB45"/>
    <mergeCell ref="AC45:AD45"/>
    <mergeCell ref="AE45:AF45"/>
    <mergeCell ref="AG45:AH45"/>
    <mergeCell ref="AI45:AJ45"/>
    <mergeCell ref="AK45:AL45"/>
    <mergeCell ref="AM45:AN45"/>
  </mergeCells>
  <phoneticPr fontId="3"/>
  <pageMargins left="0.28999999999999998" right="0.2" top="0.56000000000000005" bottom="0.31" header="0.3" footer="0.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4620-B7BF-403F-82ED-2C161AEDE2ED}">
  <dimension ref="A1:AM28"/>
  <sheetViews>
    <sheetView showGridLines="0" tabSelected="1" topLeftCell="A13" zoomScaleNormal="100" workbookViewId="0">
      <selection activeCell="AF23" sqref="AF23"/>
    </sheetView>
  </sheetViews>
  <sheetFormatPr defaultColWidth="2.875" defaultRowHeight="21.75" customHeight="1" x14ac:dyDescent="0.15"/>
  <cols>
    <col min="2" max="2" width="3" bestFit="1" customWidth="1"/>
    <col min="7" max="7" width="3.25" bestFit="1" customWidth="1"/>
    <col min="10" max="10" width="3" bestFit="1" customWidth="1"/>
    <col min="15" max="15" width="3.25" bestFit="1" customWidth="1"/>
    <col min="18" max="18" width="3.25" bestFit="1" customWidth="1"/>
    <col min="23" max="23" width="3.25" bestFit="1" customWidth="1"/>
    <col min="26" max="26" width="3.25" bestFit="1" customWidth="1"/>
    <col min="31" max="31" width="3.25" bestFit="1" customWidth="1"/>
  </cols>
  <sheetData>
    <row r="1" spans="1:39" ht="21.75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21.75" customHeight="1" x14ac:dyDescent="0.15">
      <c r="A2" s="77"/>
      <c r="B2" s="78" t="s">
        <v>27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</row>
    <row r="3" spans="1:39" s="4" customFormat="1" ht="21.75" customHeight="1" x14ac:dyDescent="0.15">
      <c r="A3" s="77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77"/>
    </row>
    <row r="4" spans="1:39" ht="21.7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9" t="s">
        <v>93</v>
      </c>
      <c r="N4" s="79"/>
      <c r="O4" s="79" t="s">
        <v>92</v>
      </c>
      <c r="P4" s="79"/>
      <c r="Q4" s="79"/>
      <c r="R4" s="79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39" ht="21.75" customHeight="1" thickBot="1" x14ac:dyDescent="0.2">
      <c r="A5" s="77"/>
      <c r="B5" s="80"/>
      <c r="C5" s="80"/>
      <c r="D5" s="80"/>
      <c r="E5" s="80"/>
      <c r="F5" s="80"/>
      <c r="G5" s="80"/>
      <c r="H5" s="80"/>
      <c r="I5" s="125"/>
      <c r="J5" s="126"/>
      <c r="K5" s="126"/>
      <c r="L5" s="125"/>
      <c r="M5" s="129"/>
      <c r="N5" s="129"/>
      <c r="O5" s="130">
        <v>9</v>
      </c>
      <c r="P5" s="131"/>
      <c r="Q5" s="81">
        <v>7</v>
      </c>
      <c r="R5" s="81"/>
      <c r="S5" s="80"/>
      <c r="T5" s="80"/>
      <c r="U5" s="80"/>
      <c r="V5" s="82"/>
      <c r="W5" s="82"/>
      <c r="X5" s="80"/>
      <c r="Y5" s="80"/>
      <c r="Z5" s="80"/>
      <c r="AA5" s="80"/>
      <c r="AB5" s="80"/>
      <c r="AC5" s="80"/>
      <c r="AD5" s="80"/>
      <c r="AE5" s="80"/>
      <c r="AF5" s="139" t="s">
        <v>28</v>
      </c>
      <c r="AG5" s="139"/>
      <c r="AH5" s="139"/>
      <c r="AI5" s="119">
        <v>11</v>
      </c>
      <c r="AJ5" s="120"/>
      <c r="AK5" s="84">
        <v>7</v>
      </c>
      <c r="AL5" s="84"/>
      <c r="AM5" s="80"/>
    </row>
    <row r="6" spans="1:39" ht="21.75" customHeight="1" thickTop="1" thickBot="1" x14ac:dyDescent="0.2">
      <c r="A6" s="77"/>
      <c r="B6" s="80"/>
      <c r="C6" s="80"/>
      <c r="D6" s="80"/>
      <c r="E6" s="85">
        <v>5</v>
      </c>
      <c r="F6" s="85"/>
      <c r="G6" s="85"/>
      <c r="H6" s="85"/>
      <c r="I6" s="127">
        <v>11</v>
      </c>
      <c r="J6" s="128"/>
      <c r="K6" s="128"/>
      <c r="L6" s="128"/>
      <c r="M6" s="80"/>
      <c r="N6" s="80"/>
      <c r="O6" s="80"/>
      <c r="P6" s="86" t="s">
        <v>29</v>
      </c>
      <c r="Q6" s="87"/>
      <c r="R6" s="88"/>
      <c r="S6" s="88"/>
      <c r="T6" s="88"/>
      <c r="U6" s="135">
        <v>16</v>
      </c>
      <c r="V6" s="135"/>
      <c r="W6" s="135"/>
      <c r="X6" s="136"/>
      <c r="Y6" s="89">
        <v>2</v>
      </c>
      <c r="Z6" s="89"/>
      <c r="AA6" s="89"/>
      <c r="AB6" s="89"/>
      <c r="AC6" s="80"/>
      <c r="AD6" s="80"/>
      <c r="AE6" s="80"/>
      <c r="AF6" s="80"/>
      <c r="AG6" s="80"/>
      <c r="AH6" s="80"/>
      <c r="AI6" s="118"/>
      <c r="AJ6" s="86" t="s">
        <v>30</v>
      </c>
      <c r="AK6" s="87"/>
      <c r="AL6" s="90"/>
      <c r="AM6" s="80"/>
    </row>
    <row r="7" spans="1:39" ht="38.25" customHeight="1" thickTop="1" thickBot="1" x14ac:dyDescent="0.2">
      <c r="A7" s="77"/>
      <c r="B7" s="80"/>
      <c r="C7" s="119">
        <v>6</v>
      </c>
      <c r="D7" s="120"/>
      <c r="E7" s="91">
        <v>4</v>
      </c>
      <c r="F7" s="91"/>
      <c r="G7" s="88"/>
      <c r="H7" s="87" t="s">
        <v>31</v>
      </c>
      <c r="I7" s="86"/>
      <c r="J7" s="80"/>
      <c r="K7" s="92">
        <v>8</v>
      </c>
      <c r="L7" s="121"/>
      <c r="M7" s="123">
        <v>13</v>
      </c>
      <c r="N7" s="124"/>
      <c r="O7" s="80"/>
      <c r="P7" s="80"/>
      <c r="Q7" s="80"/>
      <c r="R7" s="80"/>
      <c r="S7" s="133">
        <v>9</v>
      </c>
      <c r="T7" s="134"/>
      <c r="U7" s="132">
        <v>5</v>
      </c>
      <c r="V7" s="93"/>
      <c r="W7" s="80"/>
      <c r="X7" s="86" t="s">
        <v>32</v>
      </c>
      <c r="Y7" s="87"/>
      <c r="Z7" s="88"/>
      <c r="AA7" s="137">
        <v>9</v>
      </c>
      <c r="AB7" s="138"/>
      <c r="AC7" s="132">
        <v>6</v>
      </c>
      <c r="AD7" s="93"/>
      <c r="AE7" s="80"/>
      <c r="AF7" s="80"/>
      <c r="AG7" s="80"/>
      <c r="AH7" s="94" t="s">
        <v>33</v>
      </c>
      <c r="AI7" s="95" t="s">
        <v>71</v>
      </c>
      <c r="AJ7" s="80"/>
      <c r="AK7" s="80"/>
      <c r="AL7" s="94" t="s">
        <v>34</v>
      </c>
      <c r="AM7" s="95" t="s">
        <v>72</v>
      </c>
    </row>
    <row r="8" spans="1:39" ht="38.25" customHeight="1" thickTop="1" x14ac:dyDescent="0.15">
      <c r="A8" s="77"/>
      <c r="B8" s="80"/>
      <c r="C8" s="118"/>
      <c r="D8" s="86" t="s">
        <v>35</v>
      </c>
      <c r="E8" s="87"/>
      <c r="F8" s="90"/>
      <c r="G8" s="80"/>
      <c r="H8" s="80"/>
      <c r="I8" s="80"/>
      <c r="J8" s="80"/>
      <c r="K8" s="96"/>
      <c r="L8" s="86" t="s">
        <v>36</v>
      </c>
      <c r="M8" s="86"/>
      <c r="N8" s="122"/>
      <c r="O8" s="115"/>
      <c r="P8" s="80"/>
      <c r="Q8" s="80"/>
      <c r="R8" s="80"/>
      <c r="S8" s="117"/>
      <c r="T8" s="86" t="s">
        <v>37</v>
      </c>
      <c r="U8" s="87"/>
      <c r="V8" s="90"/>
      <c r="W8" s="80"/>
      <c r="X8" s="80"/>
      <c r="Y8" s="80"/>
      <c r="Z8" s="80"/>
      <c r="AA8" s="118"/>
      <c r="AB8" s="86" t="s">
        <v>38</v>
      </c>
      <c r="AC8" s="87"/>
      <c r="AD8" s="90"/>
      <c r="AE8" s="80"/>
      <c r="AF8" s="80"/>
      <c r="AG8" s="80"/>
      <c r="AH8" s="97"/>
      <c r="AI8" s="98"/>
      <c r="AJ8" s="80"/>
      <c r="AK8" s="80"/>
      <c r="AL8" s="97"/>
      <c r="AM8" s="98"/>
    </row>
    <row r="9" spans="1:39" ht="38.25" customHeight="1" x14ac:dyDescent="0.15">
      <c r="A9" s="77"/>
      <c r="B9" s="99" t="s">
        <v>39</v>
      </c>
      <c r="C9" s="95" t="s">
        <v>71</v>
      </c>
      <c r="D9" s="100"/>
      <c r="E9" s="100"/>
      <c r="F9" s="99" t="s">
        <v>40</v>
      </c>
      <c r="G9" s="95" t="s">
        <v>74</v>
      </c>
      <c r="H9" s="100"/>
      <c r="I9" s="100"/>
      <c r="J9" s="99" t="s">
        <v>41</v>
      </c>
      <c r="K9" s="95" t="s">
        <v>78</v>
      </c>
      <c r="L9" s="100"/>
      <c r="M9" s="100"/>
      <c r="N9" s="99" t="s">
        <v>42</v>
      </c>
      <c r="O9" s="95" t="s">
        <v>69</v>
      </c>
      <c r="P9" s="100"/>
      <c r="Q9" s="100"/>
      <c r="R9" s="99" t="s">
        <v>43</v>
      </c>
      <c r="S9" s="95" t="s">
        <v>77</v>
      </c>
      <c r="T9" s="100"/>
      <c r="U9" s="100"/>
      <c r="V9" s="99" t="s">
        <v>44</v>
      </c>
      <c r="W9" s="101" t="s">
        <v>76</v>
      </c>
      <c r="X9" s="100"/>
      <c r="Y9" s="100"/>
      <c r="Z9" s="99" t="s">
        <v>45</v>
      </c>
      <c r="AA9" s="95" t="s">
        <v>72</v>
      </c>
      <c r="AB9" s="100"/>
      <c r="AC9" s="100"/>
      <c r="AD9" s="99" t="s">
        <v>46</v>
      </c>
      <c r="AE9" s="95" t="s">
        <v>73</v>
      </c>
      <c r="AF9" s="80"/>
      <c r="AG9" s="80"/>
      <c r="AH9" s="102"/>
      <c r="AI9" s="103"/>
      <c r="AJ9" s="80"/>
      <c r="AK9" s="80"/>
      <c r="AL9" s="102"/>
      <c r="AM9" s="103"/>
    </row>
    <row r="10" spans="1:39" ht="36.75" customHeight="1" x14ac:dyDescent="0.15">
      <c r="A10" s="77"/>
      <c r="B10" s="104"/>
      <c r="C10" s="98"/>
      <c r="D10" s="100"/>
      <c r="E10" s="100"/>
      <c r="F10" s="104"/>
      <c r="G10" s="98"/>
      <c r="H10" s="100"/>
      <c r="I10" s="100"/>
      <c r="J10" s="104"/>
      <c r="K10" s="98"/>
      <c r="L10" s="100"/>
      <c r="M10" s="100"/>
      <c r="N10" s="104"/>
      <c r="O10" s="98"/>
      <c r="P10" s="100"/>
      <c r="Q10" s="100"/>
      <c r="R10" s="104"/>
      <c r="S10" s="98"/>
      <c r="T10" s="100"/>
      <c r="U10" s="100"/>
      <c r="V10" s="104"/>
      <c r="W10" s="105"/>
      <c r="X10" s="100"/>
      <c r="Y10" s="100"/>
      <c r="Z10" s="104"/>
      <c r="AA10" s="98"/>
      <c r="AB10" s="100"/>
      <c r="AC10" s="100"/>
      <c r="AD10" s="104"/>
      <c r="AE10" s="98"/>
      <c r="AF10" s="80"/>
      <c r="AG10" s="80"/>
      <c r="AH10" s="106"/>
      <c r="AI10" s="106"/>
      <c r="AJ10" s="80"/>
      <c r="AK10" s="80"/>
      <c r="AL10" s="106"/>
      <c r="AM10" s="106"/>
    </row>
    <row r="11" spans="1:39" ht="36.75" customHeight="1" x14ac:dyDescent="0.15">
      <c r="A11" s="77"/>
      <c r="B11" s="107"/>
      <c r="C11" s="103"/>
      <c r="D11" s="100"/>
      <c r="E11" s="100"/>
      <c r="F11" s="107"/>
      <c r="G11" s="103"/>
      <c r="H11" s="100"/>
      <c r="I11" s="100"/>
      <c r="J11" s="107"/>
      <c r="K11" s="103"/>
      <c r="L11" s="100"/>
      <c r="M11" s="100"/>
      <c r="N11" s="107"/>
      <c r="O11" s="103"/>
      <c r="P11" s="100"/>
      <c r="Q11" s="100"/>
      <c r="R11" s="107"/>
      <c r="S11" s="103"/>
      <c r="T11" s="100"/>
      <c r="U11" s="100"/>
      <c r="V11" s="107"/>
      <c r="W11" s="108"/>
      <c r="X11" s="100"/>
      <c r="Y11" s="100"/>
      <c r="Z11" s="107"/>
      <c r="AA11" s="103"/>
      <c r="AB11" s="100"/>
      <c r="AC11" s="100"/>
      <c r="AD11" s="107"/>
      <c r="AE11" s="103"/>
      <c r="AF11" s="80"/>
      <c r="AG11" s="80"/>
      <c r="AH11" s="80"/>
      <c r="AI11" s="80"/>
      <c r="AJ11" s="80"/>
      <c r="AK11" s="80"/>
      <c r="AL11" s="80"/>
      <c r="AM11" s="80"/>
    </row>
    <row r="12" spans="1:39" ht="21.75" customHeight="1" x14ac:dyDescent="0.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</row>
    <row r="13" spans="1:39" ht="21.75" customHeight="1" x14ac:dyDescent="0.15">
      <c r="A13" s="77"/>
      <c r="B13" s="109" t="s">
        <v>47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80"/>
    </row>
    <row r="14" spans="1:39" ht="21.75" customHeight="1" x14ac:dyDescent="0.15">
      <c r="A14" s="77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80"/>
    </row>
    <row r="15" spans="1:39" ht="21.75" customHeight="1" x14ac:dyDescent="0.15">
      <c r="A15" s="77"/>
      <c r="B15" s="100">
        <v>5</v>
      </c>
      <c r="C15" s="111"/>
      <c r="D15" s="87" t="s">
        <v>48</v>
      </c>
      <c r="E15" s="87"/>
      <c r="F15" s="90"/>
      <c r="G15" s="100">
        <v>4</v>
      </c>
      <c r="H15" s="80"/>
      <c r="I15" s="80"/>
      <c r="J15" s="100">
        <v>8</v>
      </c>
      <c r="K15" s="111"/>
      <c r="L15" s="87" t="s">
        <v>49</v>
      </c>
      <c r="M15" s="87"/>
      <c r="N15" s="90"/>
      <c r="O15" s="100">
        <v>5</v>
      </c>
      <c r="P15" s="80"/>
      <c r="Q15" s="80"/>
      <c r="R15" s="100">
        <v>9</v>
      </c>
      <c r="S15" s="111"/>
      <c r="T15" s="87" t="s">
        <v>50</v>
      </c>
      <c r="U15" s="87"/>
      <c r="V15" s="90"/>
      <c r="W15" s="100">
        <v>3</v>
      </c>
      <c r="X15" s="80"/>
      <c r="Y15" s="80"/>
      <c r="Z15" s="80">
        <v>17</v>
      </c>
      <c r="AA15" s="111"/>
      <c r="AB15" s="87" t="s">
        <v>51</v>
      </c>
      <c r="AC15" s="87"/>
      <c r="AD15" s="90"/>
      <c r="AE15" s="80">
        <v>10</v>
      </c>
      <c r="AF15" s="77"/>
      <c r="AG15" s="77"/>
      <c r="AH15" s="77"/>
      <c r="AI15" s="77"/>
      <c r="AJ15" s="77"/>
      <c r="AK15" s="77"/>
      <c r="AL15" s="77"/>
      <c r="AM15" s="80"/>
    </row>
    <row r="16" spans="1:39" ht="30" customHeight="1" x14ac:dyDescent="0.15">
      <c r="A16" s="77"/>
      <c r="B16" s="99" t="s">
        <v>52</v>
      </c>
      <c r="C16" s="112" t="s">
        <v>79</v>
      </c>
      <c r="D16" s="100"/>
      <c r="E16" s="100"/>
      <c r="F16" s="99" t="s">
        <v>53</v>
      </c>
      <c r="G16" s="101" t="s">
        <v>80</v>
      </c>
      <c r="H16" s="100"/>
      <c r="I16" s="100"/>
      <c r="J16" s="99" t="s">
        <v>54</v>
      </c>
      <c r="K16" s="101" t="s">
        <v>81</v>
      </c>
      <c r="L16" s="100"/>
      <c r="M16" s="100"/>
      <c r="N16" s="99" t="s">
        <v>55</v>
      </c>
      <c r="O16" s="101" t="s">
        <v>82</v>
      </c>
      <c r="P16" s="100"/>
      <c r="Q16" s="100"/>
      <c r="R16" s="99" t="s">
        <v>56</v>
      </c>
      <c r="S16" s="95" t="s">
        <v>13</v>
      </c>
      <c r="T16" s="100"/>
      <c r="U16" s="100"/>
      <c r="V16" s="99" t="s">
        <v>57</v>
      </c>
      <c r="W16" s="95" t="s">
        <v>84</v>
      </c>
      <c r="X16" s="100"/>
      <c r="Y16" s="100"/>
      <c r="Z16" s="99" t="s">
        <v>58</v>
      </c>
      <c r="AA16" s="95" t="s">
        <v>85</v>
      </c>
      <c r="AB16" s="100"/>
      <c r="AC16" s="100"/>
      <c r="AD16" s="99" t="s">
        <v>59</v>
      </c>
      <c r="AE16" s="95" t="s">
        <v>86</v>
      </c>
      <c r="AF16" s="77"/>
      <c r="AG16" s="77"/>
      <c r="AH16" s="77"/>
      <c r="AI16" s="77"/>
      <c r="AJ16" s="77"/>
      <c r="AK16" s="77"/>
      <c r="AL16" s="77"/>
      <c r="AM16" s="77"/>
    </row>
    <row r="17" spans="1:39" ht="30" customHeight="1" x14ac:dyDescent="0.15">
      <c r="A17" s="77"/>
      <c r="B17" s="104"/>
      <c r="C17" s="113"/>
      <c r="D17" s="100"/>
      <c r="E17" s="100"/>
      <c r="F17" s="104"/>
      <c r="G17" s="105"/>
      <c r="H17" s="100"/>
      <c r="I17" s="100"/>
      <c r="J17" s="104"/>
      <c r="K17" s="105"/>
      <c r="L17" s="100"/>
      <c r="M17" s="100"/>
      <c r="N17" s="104"/>
      <c r="O17" s="105"/>
      <c r="P17" s="100"/>
      <c r="Q17" s="100"/>
      <c r="R17" s="104"/>
      <c r="S17" s="98"/>
      <c r="T17" s="100"/>
      <c r="U17" s="100"/>
      <c r="V17" s="104"/>
      <c r="W17" s="98"/>
      <c r="X17" s="100"/>
      <c r="Y17" s="100"/>
      <c r="Z17" s="104"/>
      <c r="AA17" s="98"/>
      <c r="AB17" s="100"/>
      <c r="AC17" s="100"/>
      <c r="AD17" s="104"/>
      <c r="AE17" s="98"/>
      <c r="AF17" s="77"/>
      <c r="AG17" s="77"/>
      <c r="AH17" s="77"/>
      <c r="AI17" s="77"/>
      <c r="AJ17" s="77"/>
      <c r="AK17" s="77"/>
      <c r="AL17" s="77"/>
      <c r="AM17" s="77"/>
    </row>
    <row r="18" spans="1:39" ht="30" customHeight="1" x14ac:dyDescent="0.15">
      <c r="A18" s="77"/>
      <c r="B18" s="104"/>
      <c r="C18" s="113"/>
      <c r="D18" s="100"/>
      <c r="E18" s="100"/>
      <c r="F18" s="104"/>
      <c r="G18" s="105"/>
      <c r="H18" s="100"/>
      <c r="I18" s="100"/>
      <c r="J18" s="104"/>
      <c r="K18" s="105"/>
      <c r="L18" s="100"/>
      <c r="M18" s="100"/>
      <c r="N18" s="104"/>
      <c r="O18" s="105"/>
      <c r="P18" s="100"/>
      <c r="Q18" s="100"/>
      <c r="R18" s="104"/>
      <c r="S18" s="98"/>
      <c r="T18" s="100"/>
      <c r="U18" s="100"/>
      <c r="V18" s="104"/>
      <c r="W18" s="98"/>
      <c r="X18" s="100"/>
      <c r="Y18" s="100"/>
      <c r="Z18" s="104"/>
      <c r="AA18" s="98"/>
      <c r="AB18" s="100"/>
      <c r="AC18" s="100"/>
      <c r="AD18" s="104"/>
      <c r="AE18" s="98"/>
      <c r="AF18" s="77"/>
      <c r="AG18" s="77"/>
      <c r="AH18" s="77"/>
      <c r="AI18" s="77"/>
      <c r="AJ18" s="77"/>
      <c r="AK18" s="77"/>
      <c r="AL18" s="77"/>
      <c r="AM18" s="77"/>
    </row>
    <row r="19" spans="1:39" ht="30" customHeight="1" x14ac:dyDescent="0.15">
      <c r="A19" s="77"/>
      <c r="B19" s="107"/>
      <c r="C19" s="114"/>
      <c r="D19" s="80"/>
      <c r="E19" s="80"/>
      <c r="F19" s="107"/>
      <c r="G19" s="108"/>
      <c r="H19" s="80"/>
      <c r="I19" s="80"/>
      <c r="J19" s="107"/>
      <c r="K19" s="108"/>
      <c r="L19" s="80"/>
      <c r="M19" s="80"/>
      <c r="N19" s="107"/>
      <c r="O19" s="108"/>
      <c r="P19" s="80"/>
      <c r="Q19" s="80"/>
      <c r="R19" s="107"/>
      <c r="S19" s="103"/>
      <c r="T19" s="80"/>
      <c r="U19" s="80"/>
      <c r="V19" s="107"/>
      <c r="W19" s="103"/>
      <c r="X19" s="80"/>
      <c r="Y19" s="80"/>
      <c r="Z19" s="107"/>
      <c r="AA19" s="103"/>
      <c r="AB19" s="80"/>
      <c r="AC19" s="80"/>
      <c r="AD19" s="107"/>
      <c r="AE19" s="103"/>
      <c r="AF19" s="83"/>
      <c r="AG19" s="83"/>
      <c r="AH19" s="83"/>
      <c r="AI19" s="80"/>
      <c r="AJ19" s="80"/>
      <c r="AK19" s="80"/>
      <c r="AL19" s="80"/>
      <c r="AM19" s="80"/>
    </row>
    <row r="20" spans="1:39" ht="21.75" customHeight="1" x14ac:dyDescent="0.15">
      <c r="A20" s="77"/>
      <c r="B20" s="80"/>
      <c r="C20" s="80"/>
      <c r="D20" s="115"/>
      <c r="E20" s="82"/>
      <c r="F20" s="82"/>
      <c r="G20" s="80"/>
      <c r="H20" s="80"/>
      <c r="I20" s="80"/>
      <c r="J20" s="80"/>
      <c r="K20" s="83"/>
      <c r="L20" s="83"/>
      <c r="M20" s="115"/>
      <c r="N20" s="80"/>
      <c r="O20" s="80"/>
      <c r="P20" s="86"/>
      <c r="Q20" s="86"/>
      <c r="R20" s="80"/>
      <c r="S20" s="80"/>
      <c r="T20" s="80"/>
      <c r="U20" s="83"/>
      <c r="V20" s="83"/>
      <c r="W20" s="80"/>
      <c r="X20" s="80"/>
      <c r="Y20" s="80"/>
      <c r="Z20" s="80"/>
      <c r="AA20" s="83"/>
      <c r="AB20" s="83"/>
      <c r="AC20" s="80"/>
      <c r="AD20" s="80"/>
      <c r="AE20" s="80"/>
      <c r="AF20" s="80"/>
      <c r="AG20" s="80"/>
      <c r="AH20" s="80"/>
      <c r="AI20" s="80"/>
      <c r="AJ20" s="86"/>
      <c r="AK20" s="86"/>
      <c r="AL20" s="80"/>
      <c r="AM20" s="80"/>
    </row>
    <row r="21" spans="1:39" ht="21.75" customHeight="1" x14ac:dyDescent="0.15">
      <c r="A21" s="77"/>
      <c r="B21" s="100">
        <v>9</v>
      </c>
      <c r="C21" s="111"/>
      <c r="D21" s="87" t="s">
        <v>60</v>
      </c>
      <c r="E21" s="87"/>
      <c r="F21" s="90"/>
      <c r="G21" s="80">
        <v>10</v>
      </c>
      <c r="H21" s="80"/>
      <c r="I21" s="80"/>
      <c r="J21" s="100">
        <v>9</v>
      </c>
      <c r="K21" s="111"/>
      <c r="L21" s="87" t="s">
        <v>61</v>
      </c>
      <c r="M21" s="87"/>
      <c r="N21" s="90"/>
      <c r="O21" s="80">
        <v>13</v>
      </c>
      <c r="P21" s="77"/>
      <c r="Q21" s="77"/>
      <c r="R21" s="80">
        <v>13</v>
      </c>
      <c r="S21" s="111"/>
      <c r="T21" s="87" t="s">
        <v>62</v>
      </c>
      <c r="U21" s="87"/>
      <c r="V21" s="90"/>
      <c r="W21" s="80">
        <v>10</v>
      </c>
      <c r="X21" s="77"/>
      <c r="Y21" s="77"/>
      <c r="Z21" s="77"/>
      <c r="AA21" s="77"/>
      <c r="AB21" s="77"/>
      <c r="AC21" s="77"/>
      <c r="AD21" s="77"/>
      <c r="AE21" s="77"/>
      <c r="AF21" s="80"/>
      <c r="AG21" s="80"/>
      <c r="AH21" s="116"/>
      <c r="AI21" s="116"/>
      <c r="AJ21" s="80"/>
      <c r="AK21" s="80"/>
      <c r="AL21" s="116"/>
      <c r="AM21" s="116"/>
    </row>
    <row r="22" spans="1:39" ht="26.25" customHeight="1" x14ac:dyDescent="0.15">
      <c r="A22" s="77"/>
      <c r="B22" s="99" t="s">
        <v>63</v>
      </c>
      <c r="C22" s="95" t="s">
        <v>87</v>
      </c>
      <c r="D22" s="100"/>
      <c r="E22" s="100"/>
      <c r="F22" s="99" t="s">
        <v>64</v>
      </c>
      <c r="G22" s="95" t="s">
        <v>88</v>
      </c>
      <c r="H22" s="100"/>
      <c r="I22" s="100"/>
      <c r="J22" s="99" t="s">
        <v>65</v>
      </c>
      <c r="K22" s="95" t="s">
        <v>89</v>
      </c>
      <c r="L22" s="100"/>
      <c r="M22" s="100"/>
      <c r="N22" s="99" t="s">
        <v>66</v>
      </c>
      <c r="O22" s="95" t="s">
        <v>90</v>
      </c>
      <c r="P22" s="77"/>
      <c r="Q22" s="77"/>
      <c r="R22" s="99" t="s">
        <v>67</v>
      </c>
      <c r="S22" s="95" t="s">
        <v>70</v>
      </c>
      <c r="T22" s="100"/>
      <c r="U22" s="100"/>
      <c r="V22" s="99" t="s">
        <v>68</v>
      </c>
      <c r="W22" s="95" t="s">
        <v>91</v>
      </c>
      <c r="X22" s="77"/>
      <c r="Y22" s="77"/>
      <c r="Z22" s="77"/>
      <c r="AA22" s="77"/>
      <c r="AB22" s="77"/>
      <c r="AC22" s="77"/>
      <c r="AD22" s="77"/>
      <c r="AE22" s="77"/>
      <c r="AF22" s="80"/>
      <c r="AG22" s="80"/>
      <c r="AH22" s="116"/>
      <c r="AI22" s="116"/>
      <c r="AJ22" s="80"/>
      <c r="AK22" s="80"/>
      <c r="AL22" s="116"/>
      <c r="AM22" s="116"/>
    </row>
    <row r="23" spans="1:39" ht="26.25" customHeight="1" x14ac:dyDescent="0.15">
      <c r="A23" s="77"/>
      <c r="B23" s="104"/>
      <c r="C23" s="98"/>
      <c r="D23" s="100"/>
      <c r="E23" s="100"/>
      <c r="F23" s="104"/>
      <c r="G23" s="98"/>
      <c r="H23" s="100"/>
      <c r="I23" s="100"/>
      <c r="J23" s="104"/>
      <c r="K23" s="98"/>
      <c r="L23" s="100"/>
      <c r="M23" s="100"/>
      <c r="N23" s="104"/>
      <c r="O23" s="98"/>
      <c r="P23" s="77"/>
      <c r="Q23" s="77"/>
      <c r="R23" s="104"/>
      <c r="S23" s="98"/>
      <c r="T23" s="100"/>
      <c r="U23" s="100"/>
      <c r="V23" s="104"/>
      <c r="W23" s="98"/>
      <c r="X23" s="77"/>
      <c r="Y23" s="77"/>
      <c r="Z23" s="77"/>
      <c r="AA23" s="77"/>
      <c r="AB23" s="77"/>
      <c r="AC23" s="77"/>
      <c r="AD23" s="77"/>
      <c r="AE23" s="77"/>
      <c r="AF23" s="80"/>
      <c r="AG23" s="80"/>
      <c r="AH23" s="116"/>
      <c r="AI23" s="116"/>
      <c r="AJ23" s="80"/>
      <c r="AK23" s="80"/>
      <c r="AL23" s="116"/>
      <c r="AM23" s="116"/>
    </row>
    <row r="24" spans="1:39" ht="26.25" customHeight="1" x14ac:dyDescent="0.15">
      <c r="A24" s="77"/>
      <c r="B24" s="104"/>
      <c r="C24" s="98"/>
      <c r="D24" s="100"/>
      <c r="E24" s="100"/>
      <c r="F24" s="104"/>
      <c r="G24" s="98"/>
      <c r="H24" s="100"/>
      <c r="I24" s="100"/>
      <c r="J24" s="104"/>
      <c r="K24" s="98"/>
      <c r="L24" s="100"/>
      <c r="M24" s="100"/>
      <c r="N24" s="104"/>
      <c r="O24" s="98"/>
      <c r="P24" s="77"/>
      <c r="Q24" s="77"/>
      <c r="R24" s="104"/>
      <c r="S24" s="98"/>
      <c r="T24" s="100"/>
      <c r="U24" s="100"/>
      <c r="V24" s="104"/>
      <c r="W24" s="98"/>
      <c r="X24" s="77"/>
      <c r="Y24" s="77"/>
      <c r="Z24" s="77"/>
      <c r="AA24" s="77"/>
      <c r="AB24" s="77"/>
      <c r="AC24" s="77"/>
      <c r="AD24" s="77"/>
      <c r="AE24" s="77"/>
      <c r="AF24" s="80"/>
      <c r="AG24" s="80"/>
      <c r="AH24" s="116"/>
      <c r="AI24" s="116"/>
      <c r="AJ24" s="80"/>
      <c r="AK24" s="80"/>
      <c r="AL24" s="116"/>
      <c r="AM24" s="116"/>
    </row>
    <row r="25" spans="1:39" ht="26.25" customHeight="1" x14ac:dyDescent="0.15">
      <c r="A25" s="77"/>
      <c r="B25" s="104"/>
      <c r="C25" s="98"/>
      <c r="D25" s="100"/>
      <c r="E25" s="100"/>
      <c r="F25" s="104"/>
      <c r="G25" s="98"/>
      <c r="H25" s="100"/>
      <c r="I25" s="100"/>
      <c r="J25" s="104"/>
      <c r="K25" s="98"/>
      <c r="L25" s="100"/>
      <c r="M25" s="100"/>
      <c r="N25" s="104"/>
      <c r="O25" s="98"/>
      <c r="P25" s="77"/>
      <c r="Q25" s="77"/>
      <c r="R25" s="104"/>
      <c r="S25" s="98"/>
      <c r="T25" s="100"/>
      <c r="U25" s="100"/>
      <c r="V25" s="104"/>
      <c r="W25" s="98"/>
      <c r="X25" s="77"/>
      <c r="Y25" s="77"/>
      <c r="Z25" s="77"/>
      <c r="AA25" s="77"/>
      <c r="AB25" s="77"/>
      <c r="AC25" s="77"/>
      <c r="AD25" s="77"/>
      <c r="AE25" s="77"/>
      <c r="AF25" s="80"/>
      <c r="AG25" s="80"/>
      <c r="AH25" s="116"/>
      <c r="AI25" s="116"/>
      <c r="AJ25" s="80"/>
      <c r="AK25" s="80"/>
      <c r="AL25" s="116"/>
      <c r="AM25" s="116"/>
    </row>
    <row r="26" spans="1:39" ht="26.25" customHeight="1" x14ac:dyDescent="0.15">
      <c r="A26" s="77"/>
      <c r="B26" s="107"/>
      <c r="C26" s="103"/>
      <c r="D26" s="80"/>
      <c r="E26" s="80"/>
      <c r="F26" s="107"/>
      <c r="G26" s="103"/>
      <c r="H26" s="80"/>
      <c r="I26" s="80"/>
      <c r="J26" s="107"/>
      <c r="K26" s="103"/>
      <c r="L26" s="80"/>
      <c r="M26" s="80"/>
      <c r="N26" s="107"/>
      <c r="O26" s="103"/>
      <c r="P26" s="77"/>
      <c r="Q26" s="77"/>
      <c r="R26" s="107"/>
      <c r="S26" s="103"/>
      <c r="T26" s="80"/>
      <c r="U26" s="80"/>
      <c r="V26" s="107"/>
      <c r="W26" s="103"/>
      <c r="X26" s="77"/>
      <c r="Y26" s="77"/>
      <c r="Z26" s="77"/>
      <c r="AA26" s="77"/>
      <c r="AB26" s="77"/>
      <c r="AC26" s="77"/>
      <c r="AD26" s="77"/>
      <c r="AE26" s="77"/>
      <c r="AF26" s="80"/>
      <c r="AG26" s="80"/>
      <c r="AH26" s="80"/>
      <c r="AI26" s="80"/>
      <c r="AJ26" s="80"/>
      <c r="AK26" s="80"/>
      <c r="AL26" s="80"/>
      <c r="AM26" s="80"/>
    </row>
    <row r="27" spans="1:39" ht="21.75" customHeight="1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</row>
    <row r="28" spans="1:39" ht="21.7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</sheetData>
  <mergeCells count="94">
    <mergeCell ref="O22:O26"/>
    <mergeCell ref="O4:R4"/>
    <mergeCell ref="M4:N4"/>
    <mergeCell ref="V16:V19"/>
    <mergeCell ref="R16:R19"/>
    <mergeCell ref="N16:N19"/>
    <mergeCell ref="S22:S26"/>
    <mergeCell ref="S16:S19"/>
    <mergeCell ref="L8:M8"/>
    <mergeCell ref="T8:U8"/>
    <mergeCell ref="V9:V11"/>
    <mergeCell ref="R9:R11"/>
    <mergeCell ref="O9:O11"/>
    <mergeCell ref="S9:S11"/>
    <mergeCell ref="B16:B19"/>
    <mergeCell ref="C16:C19"/>
    <mergeCell ref="G16:G19"/>
    <mergeCell ref="K16:K19"/>
    <mergeCell ref="O16:O19"/>
    <mergeCell ref="J16:J19"/>
    <mergeCell ref="F16:F19"/>
    <mergeCell ref="B22:B26"/>
    <mergeCell ref="C22:C26"/>
    <mergeCell ref="G22:G26"/>
    <mergeCell ref="K22:K26"/>
    <mergeCell ref="AI7:AI9"/>
    <mergeCell ref="N22:N26"/>
    <mergeCell ref="J22:J26"/>
    <mergeCell ref="B9:B11"/>
    <mergeCell ref="F9:F11"/>
    <mergeCell ref="J9:J11"/>
    <mergeCell ref="N9:N11"/>
    <mergeCell ref="C9:C11"/>
    <mergeCell ref="G9:G11"/>
    <mergeCell ref="K9:K11"/>
    <mergeCell ref="T15:U15"/>
    <mergeCell ref="D8:E8"/>
    <mergeCell ref="AM7:AM9"/>
    <mergeCell ref="W16:W19"/>
    <mergeCell ref="AA16:AA19"/>
    <mergeCell ref="AE16:AE19"/>
    <mergeCell ref="AH7:AH9"/>
    <mergeCell ref="AL7:AL9"/>
    <mergeCell ref="W9:W11"/>
    <mergeCell ref="AA9:AA11"/>
    <mergeCell ref="AE9:AE11"/>
    <mergeCell ref="X7:Y7"/>
    <mergeCell ref="AD9:AD11"/>
    <mergeCell ref="AD16:AD19"/>
    <mergeCell ref="Z16:Z19"/>
    <mergeCell ref="AB15:AC15"/>
    <mergeCell ref="AB8:AC8"/>
    <mergeCell ref="Z9:Z11"/>
    <mergeCell ref="AL21:AM25"/>
    <mergeCell ref="F22:F26"/>
    <mergeCell ref="W22:W26"/>
    <mergeCell ref="AF19:AH19"/>
    <mergeCell ref="E20:F20"/>
    <mergeCell ref="K20:L20"/>
    <mergeCell ref="P20:Q20"/>
    <mergeCell ref="U20:V20"/>
    <mergeCell ref="AA20:AB20"/>
    <mergeCell ref="AJ20:AK20"/>
    <mergeCell ref="D21:E21"/>
    <mergeCell ref="L21:M21"/>
    <mergeCell ref="T21:U21"/>
    <mergeCell ref="AH21:AI25"/>
    <mergeCell ref="V22:V26"/>
    <mergeCell ref="R22:R26"/>
    <mergeCell ref="H7:I7"/>
    <mergeCell ref="M7:N7"/>
    <mergeCell ref="E7:F7"/>
    <mergeCell ref="C7:D7"/>
    <mergeCell ref="D15:E15"/>
    <mergeCell ref="L15:M15"/>
    <mergeCell ref="AA7:AB7"/>
    <mergeCell ref="AC7:AD7"/>
    <mergeCell ref="U7:V7"/>
    <mergeCell ref="S7:T7"/>
    <mergeCell ref="K7:L7"/>
    <mergeCell ref="E6:H6"/>
    <mergeCell ref="I6:L6"/>
    <mergeCell ref="AI5:AJ5"/>
    <mergeCell ref="B2:AL2"/>
    <mergeCell ref="J5:K5"/>
    <mergeCell ref="V5:W5"/>
    <mergeCell ref="AF5:AH5"/>
    <mergeCell ref="P6:Q6"/>
    <mergeCell ref="AJ6:AK6"/>
    <mergeCell ref="AK5:AL5"/>
    <mergeCell ref="O5:P5"/>
    <mergeCell ref="Q5:R5"/>
    <mergeCell ref="U6:X6"/>
    <mergeCell ref="Y6:AB6"/>
  </mergeCells>
  <phoneticPr fontId="3"/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04冬季結果</vt:lpstr>
      <vt:lpstr>決勝Ｔ</vt:lpstr>
      <vt:lpstr>'04冬季結果'!Print_Area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handg</dc:creator>
  <cp:lastModifiedBy>a</cp:lastModifiedBy>
  <cp:lastPrinted>2023-02-01T23:28:38Z</cp:lastPrinted>
  <dcterms:created xsi:type="dcterms:W3CDTF">2023-01-28T00:13:12Z</dcterms:created>
  <dcterms:modified xsi:type="dcterms:W3CDTF">2023-02-01T23:35:10Z</dcterms:modified>
</cp:coreProperties>
</file>