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1  協会関係\08  結果\市民大会（一般）\冬季\"/>
    </mc:Choice>
  </mc:AlternateContent>
  <xr:revisionPtr revIDLastSave="0" documentId="13_ncr:1_{38D09C0C-62F2-492C-A0BD-002DB39B1343}" xr6:coauthVersionLast="47" xr6:coauthVersionMax="47" xr10:uidLastSave="{00000000-0000-0000-0000-000000000000}"/>
  <bookViews>
    <workbookView xWindow="-98" yWindow="-98" windowWidth="19396" windowHeight="10395" xr2:uid="{C769CF9E-8C68-4515-935F-18442B240CAC}"/>
  </bookViews>
  <sheets>
    <sheet name="Ｒ05冬季結果" sheetId="1" r:id="rId1"/>
  </sheets>
  <definedNames>
    <definedName name="_xlnm.Print_Area" localSheetId="0">'Ｒ05冬季結果'!$A$1:$AK$51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1" i="1" l="1"/>
  <c r="P51" i="1"/>
  <c r="O51" i="1" s="1"/>
  <c r="N51" i="1"/>
  <c r="L51" i="1"/>
  <c r="K51" i="1" s="1"/>
  <c r="J51" i="1"/>
  <c r="H51" i="1"/>
  <c r="G51" i="1" s="1"/>
  <c r="F51" i="1"/>
  <c r="D51" i="1"/>
  <c r="S50" i="1"/>
  <c r="N50" i="1"/>
  <c r="L50" i="1"/>
  <c r="J50" i="1"/>
  <c r="H50" i="1"/>
  <c r="G50" i="1" s="1"/>
  <c r="F50" i="1"/>
  <c r="D50" i="1"/>
  <c r="S49" i="1"/>
  <c r="O49" i="1"/>
  <c r="J49" i="1"/>
  <c r="H49" i="1"/>
  <c r="F49" i="1"/>
  <c r="D49" i="1"/>
  <c r="C49" i="1" s="1"/>
  <c r="S48" i="1"/>
  <c r="O48" i="1"/>
  <c r="K48" i="1"/>
  <c r="F48" i="1"/>
  <c r="D48" i="1"/>
  <c r="C48" i="1"/>
  <c r="AI48" i="1" s="1"/>
  <c r="S47" i="1"/>
  <c r="O47" i="1"/>
  <c r="K47" i="1"/>
  <c r="G47" i="1"/>
  <c r="AI47" i="1" s="1"/>
  <c r="S46" i="1"/>
  <c r="O46" i="1"/>
  <c r="K46" i="1"/>
  <c r="G46" i="1"/>
  <c r="C46" i="1"/>
  <c r="Y47" i="1" l="1"/>
  <c r="K50" i="1"/>
  <c r="G49" i="1"/>
  <c r="C50" i="1"/>
  <c r="AA50" i="1" s="1"/>
  <c r="AA47" i="1"/>
  <c r="C51" i="1"/>
  <c r="AI51" i="1" s="1"/>
  <c r="Y50" i="1"/>
  <c r="Y51" i="1"/>
  <c r="AG51" i="1"/>
  <c r="W51" i="1"/>
  <c r="AA48" i="1"/>
  <c r="W49" i="1"/>
  <c r="AG49" i="1"/>
  <c r="Y49" i="1"/>
  <c r="AI49" i="1"/>
  <c r="W47" i="1"/>
  <c r="AC47" i="1" s="1"/>
  <c r="AG47" i="1"/>
  <c r="W48" i="1"/>
  <c r="AG48" i="1"/>
  <c r="AA49" i="1"/>
  <c r="Y48" i="1"/>
  <c r="AG6" i="1"/>
  <c r="AI6" i="1"/>
  <c r="R10" i="1"/>
  <c r="P10" i="1"/>
  <c r="N10" i="1"/>
  <c r="L10" i="1"/>
  <c r="J10" i="1"/>
  <c r="H10" i="1"/>
  <c r="F10" i="1"/>
  <c r="D10" i="1"/>
  <c r="S9" i="1"/>
  <c r="N9" i="1"/>
  <c r="L9" i="1"/>
  <c r="J9" i="1"/>
  <c r="H9" i="1"/>
  <c r="F9" i="1"/>
  <c r="D9" i="1"/>
  <c r="S8" i="1"/>
  <c r="O8" i="1"/>
  <c r="J8" i="1"/>
  <c r="H8" i="1"/>
  <c r="F8" i="1"/>
  <c r="D8" i="1"/>
  <c r="S7" i="1"/>
  <c r="O7" i="1"/>
  <c r="K7" i="1"/>
  <c r="F7" i="1"/>
  <c r="D7" i="1"/>
  <c r="S6" i="1"/>
  <c r="O6" i="1"/>
  <c r="K6" i="1"/>
  <c r="G6" i="1"/>
  <c r="S5" i="1"/>
  <c r="O5" i="1"/>
  <c r="K5" i="1"/>
  <c r="G5" i="1"/>
  <c r="C5" i="1"/>
  <c r="AI26" i="1"/>
  <c r="AG26" i="1"/>
  <c r="AI19" i="1"/>
  <c r="AG19" i="1"/>
  <c r="F23" i="1"/>
  <c r="D23" i="1"/>
  <c r="J23" i="1"/>
  <c r="H23" i="1"/>
  <c r="N23" i="1"/>
  <c r="L23" i="1"/>
  <c r="R23" i="1"/>
  <c r="P23" i="1"/>
  <c r="AI13" i="1"/>
  <c r="AG13" i="1"/>
  <c r="S22" i="1"/>
  <c r="S21" i="1"/>
  <c r="S20" i="1"/>
  <c r="S19" i="1"/>
  <c r="S18" i="1"/>
  <c r="N29" i="1"/>
  <c r="L29" i="1"/>
  <c r="J29" i="1"/>
  <c r="H29" i="1"/>
  <c r="F29" i="1"/>
  <c r="D29" i="1"/>
  <c r="O28" i="1"/>
  <c r="J28" i="1"/>
  <c r="H28" i="1"/>
  <c r="F28" i="1"/>
  <c r="D28" i="1"/>
  <c r="O27" i="1"/>
  <c r="K27" i="1"/>
  <c r="F27" i="1"/>
  <c r="D27" i="1"/>
  <c r="AI27" i="1" s="1"/>
  <c r="O26" i="1"/>
  <c r="K26" i="1"/>
  <c r="G26" i="1"/>
  <c r="O25" i="1"/>
  <c r="K25" i="1"/>
  <c r="G25" i="1"/>
  <c r="C25" i="1"/>
  <c r="N22" i="1"/>
  <c r="L22" i="1"/>
  <c r="J22" i="1"/>
  <c r="H22" i="1"/>
  <c r="F22" i="1"/>
  <c r="D22" i="1"/>
  <c r="O21" i="1"/>
  <c r="J21" i="1"/>
  <c r="H21" i="1"/>
  <c r="F21" i="1"/>
  <c r="D21" i="1"/>
  <c r="O20" i="1"/>
  <c r="K20" i="1"/>
  <c r="F20" i="1"/>
  <c r="D20" i="1"/>
  <c r="AI20" i="1" s="1"/>
  <c r="O19" i="1"/>
  <c r="K19" i="1"/>
  <c r="G19" i="1"/>
  <c r="Y19" i="1" s="1"/>
  <c r="O18" i="1"/>
  <c r="K18" i="1"/>
  <c r="G18" i="1"/>
  <c r="C18" i="1"/>
  <c r="N16" i="1"/>
  <c r="L16" i="1"/>
  <c r="J16" i="1"/>
  <c r="H16" i="1"/>
  <c r="F16" i="1"/>
  <c r="D16" i="1"/>
  <c r="O15" i="1"/>
  <c r="J15" i="1"/>
  <c r="H15" i="1"/>
  <c r="F15" i="1"/>
  <c r="D15" i="1"/>
  <c r="O14" i="1"/>
  <c r="K14" i="1"/>
  <c r="F14" i="1"/>
  <c r="D14" i="1"/>
  <c r="O13" i="1"/>
  <c r="K13" i="1"/>
  <c r="G13" i="1"/>
  <c r="O12" i="1"/>
  <c r="K12" i="1"/>
  <c r="G12" i="1"/>
  <c r="C12" i="1"/>
  <c r="AC48" i="1" l="1"/>
  <c r="AA51" i="1"/>
  <c r="AI50" i="1"/>
  <c r="AC51" i="1"/>
  <c r="W50" i="1"/>
  <c r="AG50" i="1"/>
  <c r="C28" i="1"/>
  <c r="W28" i="1" s="1"/>
  <c r="G28" i="1"/>
  <c r="O23" i="1"/>
  <c r="G23" i="1"/>
  <c r="G10" i="1"/>
  <c r="O10" i="1"/>
  <c r="AC49" i="1"/>
  <c r="AC50" i="1"/>
  <c r="C14" i="1"/>
  <c r="C15" i="1"/>
  <c r="Y15" i="1" s="1"/>
  <c r="G21" i="1"/>
  <c r="C16" i="1"/>
  <c r="Y16" i="1" s="1"/>
  <c r="K16" i="1"/>
  <c r="AA16" i="1" s="1"/>
  <c r="G22" i="1"/>
  <c r="W26" i="1"/>
  <c r="G15" i="1"/>
  <c r="C7" i="1"/>
  <c r="Y7" i="1" s="1"/>
  <c r="AG7" i="1"/>
  <c r="AI7" i="1"/>
  <c r="C22" i="1"/>
  <c r="K22" i="1"/>
  <c r="W22" i="1" s="1"/>
  <c r="G29" i="1"/>
  <c r="C8" i="1"/>
  <c r="W8" i="1" s="1"/>
  <c r="AG8" i="1"/>
  <c r="G9" i="1"/>
  <c r="AI9" i="1"/>
  <c r="C10" i="1"/>
  <c r="AG10" i="1"/>
  <c r="AI10" i="1"/>
  <c r="K10" i="1"/>
  <c r="K29" i="1"/>
  <c r="G8" i="1"/>
  <c r="AI8" i="1"/>
  <c r="AG9" i="1"/>
  <c r="K9" i="1"/>
  <c r="C9" i="1"/>
  <c r="Y6" i="1"/>
  <c r="AA6" i="1"/>
  <c r="AG23" i="1"/>
  <c r="W6" i="1"/>
  <c r="AA19" i="1"/>
  <c r="C29" i="1"/>
  <c r="AA26" i="1"/>
  <c r="AG29" i="1"/>
  <c r="AI29" i="1"/>
  <c r="AI28" i="1"/>
  <c r="AG28" i="1"/>
  <c r="AA28" i="1"/>
  <c r="AG27" i="1"/>
  <c r="Y26" i="1"/>
  <c r="K23" i="1"/>
  <c r="AI21" i="1"/>
  <c r="AI23" i="1"/>
  <c r="C23" i="1"/>
  <c r="AI22" i="1"/>
  <c r="AG22" i="1"/>
  <c r="AG21" i="1"/>
  <c r="C21" i="1"/>
  <c r="AG20" i="1"/>
  <c r="G16" i="1"/>
  <c r="AG14" i="1"/>
  <c r="C20" i="1"/>
  <c r="W19" i="1"/>
  <c r="AI16" i="1"/>
  <c r="AG16" i="1"/>
  <c r="AI15" i="1"/>
  <c r="AG15" i="1"/>
  <c r="AI14" i="1"/>
  <c r="Y13" i="1"/>
  <c r="Y14" i="1"/>
  <c r="W13" i="1"/>
  <c r="AA13" i="1"/>
  <c r="W14" i="1"/>
  <c r="AA14" i="1"/>
  <c r="C27" i="1"/>
  <c r="W16" i="1" l="1"/>
  <c r="AA10" i="1"/>
  <c r="Y28" i="1"/>
  <c r="AA7" i="1"/>
  <c r="AC7" i="1" s="1"/>
  <c r="AC16" i="1"/>
  <c r="AC26" i="1"/>
  <c r="Y10" i="1"/>
  <c r="AA8" i="1"/>
  <c r="AC8" i="1" s="1"/>
  <c r="AA15" i="1"/>
  <c r="W7" i="1"/>
  <c r="AC19" i="1"/>
  <c r="W9" i="1"/>
  <c r="W10" i="1"/>
  <c r="AC10" i="1" s="1"/>
  <c r="Y9" i="1"/>
  <c r="AA22" i="1"/>
  <c r="AC22" i="1" s="1"/>
  <c r="W15" i="1"/>
  <c r="Y22" i="1"/>
  <c r="AA29" i="1"/>
  <c r="Y8" i="1"/>
  <c r="AC6" i="1"/>
  <c r="AA9" i="1"/>
  <c r="W29" i="1"/>
  <c r="AC29" i="1" s="1"/>
  <c r="Y29" i="1"/>
  <c r="AC28" i="1"/>
  <c r="Y27" i="1"/>
  <c r="AA27" i="1"/>
  <c r="W27" i="1"/>
  <c r="Y23" i="1"/>
  <c r="AA23" i="1"/>
  <c r="W23" i="1"/>
  <c r="W21" i="1"/>
  <c r="Y21" i="1"/>
  <c r="AA21" i="1"/>
  <c r="Y20" i="1"/>
  <c r="AA20" i="1"/>
  <c r="W20" i="1"/>
  <c r="AC14" i="1"/>
  <c r="AC13" i="1"/>
  <c r="AC9" i="1" l="1"/>
  <c r="AC20" i="1"/>
  <c r="AC15" i="1"/>
  <c r="AC27" i="1"/>
  <c r="AC23" i="1"/>
  <c r="AC21" i="1"/>
</calcChain>
</file>

<file path=xl/sharedStrings.xml><?xml version="1.0" encoding="utf-8"?>
<sst xmlns="http://schemas.openxmlformats.org/spreadsheetml/2006/main" count="150" uniqueCount="40">
  <si>
    <t>勝ち</t>
    <rPh sb="0" eb="1">
      <t>カ</t>
    </rPh>
    <phoneticPr fontId="2"/>
  </si>
  <si>
    <t>負け</t>
    <rPh sb="0" eb="1">
      <t>マ</t>
    </rPh>
    <phoneticPr fontId="2"/>
  </si>
  <si>
    <t>分け</t>
    <rPh sb="0" eb="1">
      <t>ワ</t>
    </rPh>
    <phoneticPr fontId="2"/>
  </si>
  <si>
    <t>勝ち点</t>
    <rPh sb="0" eb="1">
      <t>カ</t>
    </rPh>
    <rPh sb="2" eb="3">
      <t>テン</t>
    </rPh>
    <phoneticPr fontId="2"/>
  </si>
  <si>
    <t>順位</t>
    <rPh sb="0" eb="2">
      <t>ジュンイ</t>
    </rPh>
    <phoneticPr fontId="2"/>
  </si>
  <si>
    <t>得失点</t>
    <rPh sb="0" eb="3">
      <t>トクシッテン</t>
    </rPh>
    <phoneticPr fontId="2"/>
  </si>
  <si>
    <t>総得点</t>
    <rPh sb="0" eb="3">
      <t>ソウトクテン</t>
    </rPh>
    <phoneticPr fontId="2"/>
  </si>
  <si>
    <t>ー</t>
    <phoneticPr fontId="2"/>
  </si>
  <si>
    <t>勝ち点3点　引き分け1点　負け0点　勝ち点が並んだ場合⇒当該チーム対戦結果⇒得失点⇒総得点</t>
    <rPh sb="0" eb="1">
      <t>カ</t>
    </rPh>
    <rPh sb="2" eb="3">
      <t>テン</t>
    </rPh>
    <rPh sb="4" eb="5">
      <t>テン</t>
    </rPh>
    <rPh sb="6" eb="7">
      <t>ヒ</t>
    </rPh>
    <rPh sb="8" eb="9">
      <t>ワ</t>
    </rPh>
    <rPh sb="11" eb="12">
      <t>テン</t>
    </rPh>
    <rPh sb="13" eb="14">
      <t>マ</t>
    </rPh>
    <rPh sb="16" eb="17">
      <t>テン</t>
    </rPh>
    <rPh sb="18" eb="19">
      <t>カ</t>
    </rPh>
    <rPh sb="20" eb="21">
      <t>テン</t>
    </rPh>
    <rPh sb="22" eb="23">
      <t>ナラ</t>
    </rPh>
    <rPh sb="25" eb="27">
      <t>バアイ</t>
    </rPh>
    <rPh sb="28" eb="30">
      <t>トウガイ</t>
    </rPh>
    <rPh sb="33" eb="35">
      <t>タイセン</t>
    </rPh>
    <rPh sb="35" eb="37">
      <t>ケッカ</t>
    </rPh>
    <rPh sb="38" eb="41">
      <t>トクシッテン</t>
    </rPh>
    <rPh sb="42" eb="45">
      <t>ソウトクテン</t>
    </rPh>
    <phoneticPr fontId="2"/>
  </si>
  <si>
    <t>【A　組】</t>
    <rPh sb="3" eb="4">
      <t>グミ</t>
    </rPh>
    <phoneticPr fontId="2"/>
  </si>
  <si>
    <t>【C　組】</t>
    <rPh sb="3" eb="4">
      <t>グミ</t>
    </rPh>
    <phoneticPr fontId="2"/>
  </si>
  <si>
    <t>【D　組】</t>
    <rPh sb="3" eb="4">
      <t>グミ</t>
    </rPh>
    <phoneticPr fontId="2"/>
  </si>
  <si>
    <t>ー</t>
    <phoneticPr fontId="2"/>
  </si>
  <si>
    <t>ふかまる</t>
    <phoneticPr fontId="2"/>
  </si>
  <si>
    <t>尾張GS</t>
    <rPh sb="0" eb="2">
      <t>オワリ</t>
    </rPh>
    <phoneticPr fontId="2"/>
  </si>
  <si>
    <t>はらん衆</t>
    <rPh sb="3" eb="4">
      <t>シュウ</t>
    </rPh>
    <phoneticPr fontId="2"/>
  </si>
  <si>
    <t>HC足軽</t>
    <rPh sb="2" eb="4">
      <t>アシガル</t>
    </rPh>
    <phoneticPr fontId="2"/>
  </si>
  <si>
    <t>Hellraiser</t>
    <phoneticPr fontId="2"/>
  </si>
  <si>
    <t>whim</t>
    <phoneticPr fontId="2"/>
  </si>
  <si>
    <t>NYORO'S</t>
    <phoneticPr fontId="2"/>
  </si>
  <si>
    <t>α-EAST</t>
    <phoneticPr fontId="2"/>
  </si>
  <si>
    <t>MCBOC</t>
    <phoneticPr fontId="2"/>
  </si>
  <si>
    <t>中京オールスターズ</t>
    <rPh sb="0" eb="2">
      <t>チュウキョウ</t>
    </rPh>
    <phoneticPr fontId="2"/>
  </si>
  <si>
    <t>KMHBC</t>
    <phoneticPr fontId="2"/>
  </si>
  <si>
    <t>HC一宮</t>
    <rPh sb="2" eb="4">
      <t>イチノミヤ</t>
    </rPh>
    <phoneticPr fontId="2"/>
  </si>
  <si>
    <t>Escudo Aichi</t>
    <phoneticPr fontId="2"/>
  </si>
  <si>
    <t>【女子リーグ】</t>
    <rPh sb="1" eb="3">
      <t>ジョシ</t>
    </rPh>
    <phoneticPr fontId="2"/>
  </si>
  <si>
    <t>ICH</t>
    <phoneticPr fontId="2"/>
  </si>
  <si>
    <t>Betty's</t>
    <phoneticPr fontId="2"/>
  </si>
  <si>
    <t>carina</t>
    <phoneticPr fontId="2"/>
  </si>
  <si>
    <t>syuran</t>
    <phoneticPr fontId="2"/>
  </si>
  <si>
    <t>東海Weeds</t>
    <rPh sb="0" eb="2">
      <t>トウカイ</t>
    </rPh>
    <phoneticPr fontId="2"/>
  </si>
  <si>
    <t>RASAN</t>
    <phoneticPr fontId="2"/>
  </si>
  <si>
    <t>井田さんJAPAN</t>
    <rPh sb="0" eb="2">
      <t>イダ</t>
    </rPh>
    <phoneticPr fontId="2"/>
  </si>
  <si>
    <t>チームNAGARA</t>
    <phoneticPr fontId="2"/>
  </si>
  <si>
    <t>HC ORANGE</t>
    <phoneticPr fontId="2"/>
  </si>
  <si>
    <t>O2MEN</t>
    <phoneticPr fontId="2"/>
  </si>
  <si>
    <t>【Ｂ　組】</t>
    <phoneticPr fontId="2"/>
  </si>
  <si>
    <t>【男子予選リーグ】</t>
    <rPh sb="1" eb="3">
      <t>ダンシ</t>
    </rPh>
    <rPh sb="3" eb="5">
      <t>ヨセン</t>
    </rPh>
    <phoneticPr fontId="2"/>
  </si>
  <si>
    <r>
      <rPr>
        <b/>
        <sz val="14"/>
        <color theme="1"/>
        <rFont val="游ゴシック"/>
        <family val="3"/>
        <charset val="128"/>
        <scheme val="minor"/>
      </rPr>
      <t>Ｒ05冬季一宮市民ハンドボール大会（一般の部）結果</t>
    </r>
    <r>
      <rPr>
        <b/>
        <sz val="16"/>
        <color theme="1"/>
        <rFont val="游ゴシック"/>
        <family val="3"/>
        <charset val="128"/>
        <scheme val="minor"/>
      </rPr>
      <t>　</t>
    </r>
    <r>
      <rPr>
        <b/>
        <sz val="10"/>
        <color theme="1"/>
        <rFont val="游ゴシック"/>
        <family val="3"/>
        <charset val="128"/>
        <scheme val="minor"/>
      </rPr>
      <t>１月27日　一宮市総合体育館　男子18・女子５チーム</t>
    </r>
    <rPh sb="3" eb="5">
      <t>トウキ</t>
    </rPh>
    <rPh sb="5" eb="7">
      <t>イチノミヤ</t>
    </rPh>
    <rPh sb="7" eb="9">
      <t>シミン</t>
    </rPh>
    <rPh sb="15" eb="17">
      <t>タイカイ</t>
    </rPh>
    <rPh sb="18" eb="20">
      <t>イッパン</t>
    </rPh>
    <rPh sb="21" eb="22">
      <t>ブ</t>
    </rPh>
    <rPh sb="23" eb="25">
      <t>ケッカ</t>
    </rPh>
    <rPh sb="27" eb="28">
      <t>ガツ</t>
    </rPh>
    <rPh sb="30" eb="31">
      <t>ニチ</t>
    </rPh>
    <rPh sb="32" eb="35">
      <t>イチノミヤシ</t>
    </rPh>
    <rPh sb="35" eb="37">
      <t>ソウゴウ</t>
    </rPh>
    <rPh sb="37" eb="40">
      <t>タイイクカン</t>
    </rPh>
    <rPh sb="41" eb="43">
      <t>ダンシ</t>
    </rPh>
    <rPh sb="46" eb="48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</si>
</sst>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5.5"/>
      <color theme="1"/>
      <name val="游ゴシック"/>
      <family val="2"/>
      <charset val="128"/>
      <scheme val="minor"/>
    </font>
    <font>
      <sz val="6.5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/>
      <top style="medium">
        <color indexed="64"/>
      </top>
      <bottom/>
      <diagonal style="medium">
        <color indexed="64"/>
      </diagonal>
    </border>
    <border diagonalUp="1" diagonalDown="1">
      <left/>
      <right/>
      <top/>
      <bottom/>
      <diagonal style="medium">
        <color indexed="64"/>
      </diagonal>
    </border>
    <border diagonalUp="1" diagonalDown="1">
      <left/>
      <right/>
      <top/>
      <bottom style="medium">
        <color indexed="64"/>
      </bottom>
      <diagonal style="medium">
        <color indexed="64"/>
      </diagonal>
    </border>
    <border diagonalUp="1"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/>
      <top/>
      <bottom/>
      <diagonal style="medium">
        <color indexed="64"/>
      </diagonal>
    </border>
    <border diagonalUp="1" diagonalDown="1">
      <left/>
      <right style="medium">
        <color indexed="64"/>
      </right>
      <top/>
      <bottom/>
      <diagonal style="medium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medium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0" borderId="17" xfId="0" applyBorder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44" xfId="0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18" xfId="0" applyBorder="1">
      <alignment vertical="center"/>
    </xf>
    <xf numFmtId="0" fontId="0" fillId="0" borderId="55" xfId="0" applyBorder="1" applyAlignment="1">
      <alignment horizontal="center" vertical="center"/>
    </xf>
    <xf numFmtId="0" fontId="11" fillId="0" borderId="55" xfId="0" applyFont="1" applyBorder="1">
      <alignment vertical="center"/>
    </xf>
    <xf numFmtId="0" fontId="10" fillId="0" borderId="4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2" fillId="2" borderId="3" xfId="0" applyFont="1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204789</xdr:colOff>
      <xdr:row>30</xdr:row>
      <xdr:rowOff>76200</xdr:rowOff>
    </xdr:from>
    <xdr:to>
      <xdr:col>36</xdr:col>
      <xdr:colOff>127001</xdr:colOff>
      <xdr:row>43</xdr:row>
      <xdr:rowOff>352425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DEE31A9-267F-4D04-98EB-4486AF2CA9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275" t="32226" r="61479" b="19156"/>
        <a:stretch/>
      </xdr:blipFill>
      <xdr:spPr>
        <a:xfrm>
          <a:off x="204789" y="4227513"/>
          <a:ext cx="7550150" cy="59515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3FC90-0ACF-4D87-9CBE-2004655BEE0B}">
  <dimension ref="A1:AP51"/>
  <sheetViews>
    <sheetView tabSelected="1" topLeftCell="A40" zoomScaleNormal="100" workbookViewId="0">
      <selection activeCell="G55" sqref="G55"/>
    </sheetView>
  </sheetViews>
  <sheetFormatPr defaultRowHeight="17.649999999999999" x14ac:dyDescent="0.7"/>
  <cols>
    <col min="1" max="1" width="3" customWidth="1"/>
    <col min="2" max="2" width="8.5625" customWidth="1"/>
    <col min="3" max="42" width="2.5625" customWidth="1"/>
  </cols>
  <sheetData>
    <row r="1" spans="1:42" ht="18" customHeight="1" x14ac:dyDescent="0.7">
      <c r="A1" s="159" t="s">
        <v>39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</row>
    <row r="2" spans="1:42" ht="18" customHeight="1" x14ac:dyDescent="0.7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</row>
    <row r="3" spans="1:42" ht="13.25" customHeight="1" x14ac:dyDescent="0.7">
      <c r="B3" s="160" t="s">
        <v>38</v>
      </c>
    </row>
    <row r="4" spans="1:42" ht="10.25" customHeight="1" thickBot="1" x14ac:dyDescent="0.75">
      <c r="B4" s="6" t="s">
        <v>9</v>
      </c>
      <c r="AL4" s="8"/>
      <c r="AM4" s="8"/>
      <c r="AN4" s="8"/>
      <c r="AO4" s="8"/>
    </row>
    <row r="5" spans="1:42" ht="10.25" customHeight="1" x14ac:dyDescent="0.7">
      <c r="B5" s="5"/>
      <c r="C5" s="61" t="str">
        <f>IF(B6="","",B6)</f>
        <v>RASAN</v>
      </c>
      <c r="D5" s="62"/>
      <c r="E5" s="62"/>
      <c r="F5" s="63"/>
      <c r="G5" s="64" t="str">
        <f>IF(B7="","",B7)</f>
        <v>井田さんJAPAN</v>
      </c>
      <c r="H5" s="64"/>
      <c r="I5" s="64"/>
      <c r="J5" s="65"/>
      <c r="K5" s="64" t="str">
        <f>IF(B8="","",B8)</f>
        <v>チームNAGARA</v>
      </c>
      <c r="L5" s="64"/>
      <c r="M5" s="64"/>
      <c r="N5" s="65"/>
      <c r="O5" s="74" t="str">
        <f>IF(B9="","",B9)</f>
        <v>HC ORANGE</v>
      </c>
      <c r="P5" s="75"/>
      <c r="Q5" s="75"/>
      <c r="R5" s="76"/>
      <c r="S5" s="61" t="str">
        <f>IF(B10="","",B10)</f>
        <v>O2MEN</v>
      </c>
      <c r="T5" s="62"/>
      <c r="U5" s="62"/>
      <c r="V5" s="63"/>
      <c r="W5" s="62" t="s">
        <v>0</v>
      </c>
      <c r="X5" s="62"/>
      <c r="Y5" s="61" t="s">
        <v>1</v>
      </c>
      <c r="Z5" s="63"/>
      <c r="AA5" s="61" t="s">
        <v>2</v>
      </c>
      <c r="AB5" s="63"/>
      <c r="AC5" s="69" t="s">
        <v>3</v>
      </c>
      <c r="AD5" s="69"/>
      <c r="AE5" s="61" t="s">
        <v>4</v>
      </c>
      <c r="AF5" s="70"/>
      <c r="AG5" s="71" t="s">
        <v>5</v>
      </c>
      <c r="AH5" s="71"/>
      <c r="AI5" s="71" t="s">
        <v>6</v>
      </c>
      <c r="AJ5" s="71"/>
    </row>
    <row r="6" spans="1:42" ht="10.25" customHeight="1" x14ac:dyDescent="0.7">
      <c r="B6" s="47" t="s">
        <v>32</v>
      </c>
      <c r="C6" s="66"/>
      <c r="D6" s="67"/>
      <c r="E6" s="67"/>
      <c r="F6" s="68"/>
      <c r="G6" s="44" t="str">
        <f>IF(H6="","",IF(H6&gt;J6,"○",IF(H6&lt;J6,"×","△")))</f>
        <v>×</v>
      </c>
      <c r="H6" s="44">
        <v>8</v>
      </c>
      <c r="I6" s="44" t="s">
        <v>7</v>
      </c>
      <c r="J6" s="45">
        <v>9</v>
      </c>
      <c r="K6" s="44" t="str">
        <f>IF(L6="","",IF(L6&gt;N6,"○",IF(L6&lt;N6,"×","△")))</f>
        <v>○</v>
      </c>
      <c r="L6" s="44">
        <v>14</v>
      </c>
      <c r="M6" s="44" t="s">
        <v>7</v>
      </c>
      <c r="N6" s="45">
        <v>4</v>
      </c>
      <c r="O6" s="46" t="str">
        <f>IF(P6="","",IF(P6&gt;R6,"○",IF(P6&lt;R6,"×","△")))</f>
        <v>○</v>
      </c>
      <c r="P6" s="44">
        <v>8</v>
      </c>
      <c r="Q6" s="44" t="s">
        <v>7</v>
      </c>
      <c r="R6" s="45">
        <v>7</v>
      </c>
      <c r="S6" s="46" t="str">
        <f>IF(T6="","",IF(T6&gt;V6,"○",IF(T6&lt;V6,"×","△")))</f>
        <v>○</v>
      </c>
      <c r="T6" s="44">
        <v>14</v>
      </c>
      <c r="U6" s="44" t="s">
        <v>7</v>
      </c>
      <c r="V6" s="44">
        <v>6</v>
      </c>
      <c r="W6" s="72">
        <f>IF(G6="","",COUNTIF(G6:S6,"○"))</f>
        <v>3</v>
      </c>
      <c r="X6" s="82"/>
      <c r="Y6" s="72">
        <f>IF(G6="","",COUNTIF(G6:S6,"×"))</f>
        <v>1</v>
      </c>
      <c r="Z6" s="73"/>
      <c r="AA6" s="72">
        <f>IF(G6="","",COUNTIF(G6:S6,"△"))</f>
        <v>0</v>
      </c>
      <c r="AB6" s="73"/>
      <c r="AC6" s="82">
        <f>IF(G6="","",W6*3+AA6)</f>
        <v>9</v>
      </c>
      <c r="AD6" s="82"/>
      <c r="AE6" s="72">
        <v>2</v>
      </c>
      <c r="AF6" s="85"/>
      <c r="AG6" s="60">
        <f>IF(H6="","",(H6+L6+P6+T6)-(J6+N6+R6+V6))</f>
        <v>18</v>
      </c>
      <c r="AH6" s="60"/>
      <c r="AI6" s="60">
        <f>IF(H6="","",SUM(H6,L6,P6,T6))</f>
        <v>44</v>
      </c>
      <c r="AJ6" s="60"/>
    </row>
    <row r="7" spans="1:42" ht="10.25" customHeight="1" x14ac:dyDescent="0.7">
      <c r="B7" s="43" t="s">
        <v>33</v>
      </c>
      <c r="C7" s="44" t="str">
        <f>IF(D7="","",IF(D7&gt;F7,"○",IF(D7&lt;F7,"×","△")))</f>
        <v>○</v>
      </c>
      <c r="D7" s="44">
        <f>IF(J6="","",J6)</f>
        <v>9</v>
      </c>
      <c r="E7" s="44" t="s">
        <v>7</v>
      </c>
      <c r="F7" s="45">
        <f>IF(H6="","",H6)</f>
        <v>8</v>
      </c>
      <c r="G7" s="66"/>
      <c r="H7" s="67"/>
      <c r="I7" s="67"/>
      <c r="J7" s="68"/>
      <c r="K7" s="44" t="str">
        <f>IF(L7="","",IF(L7&gt;N7,"○",IF(L7&lt;N7,"×","△")))</f>
        <v>○</v>
      </c>
      <c r="L7" s="44">
        <v>18</v>
      </c>
      <c r="M7" s="44" t="s">
        <v>7</v>
      </c>
      <c r="N7" s="45">
        <v>6</v>
      </c>
      <c r="O7" s="46" t="str">
        <f>IF(P7="","",IF(P7&gt;R7,"○",IF(P7&lt;R7,"×","△")))</f>
        <v>×</v>
      </c>
      <c r="P7" s="44">
        <v>7</v>
      </c>
      <c r="Q7" s="44" t="s">
        <v>7</v>
      </c>
      <c r="R7" s="45">
        <v>9</v>
      </c>
      <c r="S7" s="46" t="str">
        <f>IF(T7="","",IF(T7&gt;V7,"○",IF(T7&lt;V7,"×","△")))</f>
        <v>○</v>
      </c>
      <c r="T7" s="44">
        <v>17</v>
      </c>
      <c r="U7" s="44" t="s">
        <v>7</v>
      </c>
      <c r="V7" s="44">
        <v>7</v>
      </c>
      <c r="W7" s="72">
        <f>IF(C7="","",COUNTIF(C7:S7,"○"))</f>
        <v>3</v>
      </c>
      <c r="X7" s="82"/>
      <c r="Y7" s="72">
        <f>IF(C7="","",COUNTIF(C7:S7,"×"))</f>
        <v>1</v>
      </c>
      <c r="Z7" s="73"/>
      <c r="AA7" s="72">
        <f>IF(C7="","",COUNTIF(C7:S7,"△"))</f>
        <v>0</v>
      </c>
      <c r="AB7" s="73"/>
      <c r="AC7" s="82">
        <f>IF(C7="","",W7*3+AA7)</f>
        <v>9</v>
      </c>
      <c r="AD7" s="82"/>
      <c r="AE7" s="72">
        <v>1</v>
      </c>
      <c r="AF7" s="85"/>
      <c r="AG7" s="60">
        <f>IF(D7="","",(D7+L7+P7+T7)-(F7+N7+R7+V7))</f>
        <v>21</v>
      </c>
      <c r="AH7" s="60"/>
      <c r="AI7" s="60">
        <f>IF(D7="","",SUM(D7,L7,P7,T7))</f>
        <v>51</v>
      </c>
      <c r="AJ7" s="60"/>
    </row>
    <row r="8" spans="1:42" ht="10.25" customHeight="1" x14ac:dyDescent="0.7">
      <c r="B8" s="41" t="s">
        <v>34</v>
      </c>
      <c r="C8" s="1" t="str">
        <f>IF(D8="","",IF(D8&gt;F8,"○",IF(D8&lt;F8,"×","△")))</f>
        <v>×</v>
      </c>
      <c r="D8" s="1">
        <f>IF(N6="","",N6)</f>
        <v>4</v>
      </c>
      <c r="E8" s="1" t="s">
        <v>7</v>
      </c>
      <c r="F8" s="32">
        <f>IF(L6="","",L6)</f>
        <v>14</v>
      </c>
      <c r="G8" s="1" t="str">
        <f>IF(H8="","",IF(H8&gt;J8,"○",IF(H8&lt;J8,"×","△")))</f>
        <v>×</v>
      </c>
      <c r="H8" s="1">
        <f>IF(N7="","",N7)</f>
        <v>6</v>
      </c>
      <c r="I8" s="1" t="s">
        <v>7</v>
      </c>
      <c r="J8" s="32">
        <f>IF(L7="","",L7)</f>
        <v>18</v>
      </c>
      <c r="K8" s="79"/>
      <c r="L8" s="80"/>
      <c r="M8" s="80"/>
      <c r="N8" s="81"/>
      <c r="O8" s="14" t="str">
        <f>IF(P8="","",IF(P8&gt;R8,"○",IF(P8&lt;R8,"×","△")))</f>
        <v>×</v>
      </c>
      <c r="P8" s="15">
        <v>9</v>
      </c>
      <c r="Q8" s="15" t="s">
        <v>7</v>
      </c>
      <c r="R8" s="16">
        <v>10</v>
      </c>
      <c r="S8" s="14" t="str">
        <f>IF(T8="","",IF(T8&gt;V8,"○",IF(T8&lt;V8,"×","△")))</f>
        <v>△</v>
      </c>
      <c r="T8" s="1">
        <v>13</v>
      </c>
      <c r="U8" s="1" t="s">
        <v>7</v>
      </c>
      <c r="V8" s="1">
        <v>13</v>
      </c>
      <c r="W8" s="83">
        <f>IF(C8="","",COUNTIF(C8:S8,"○"))</f>
        <v>0</v>
      </c>
      <c r="X8" s="83"/>
      <c r="Y8" s="77">
        <f>IF(C8="","",COUNTIF(C8:S8,"×"))</f>
        <v>3</v>
      </c>
      <c r="Z8" s="78"/>
      <c r="AA8" s="77">
        <f>IF(C8="","",COUNTIF(C8:S8,"△"))</f>
        <v>1</v>
      </c>
      <c r="AB8" s="78"/>
      <c r="AC8" s="84">
        <f>IF(C8="","",W8*3+AA8)</f>
        <v>1</v>
      </c>
      <c r="AD8" s="78"/>
      <c r="AE8" s="86">
        <v>4</v>
      </c>
      <c r="AF8" s="87"/>
      <c r="AG8" s="60">
        <f>IF(D8="","",(D8+H8+P8+T8)-(F8+J8+R8+V8))</f>
        <v>-23</v>
      </c>
      <c r="AH8" s="60"/>
      <c r="AI8" s="60">
        <f>IF(H8="","",SUM(D8,H8,P8,T8))</f>
        <v>32</v>
      </c>
      <c r="AJ8" s="60"/>
      <c r="AM8" s="117"/>
      <c r="AN8" s="117"/>
      <c r="AO8" s="117"/>
      <c r="AP8" s="117"/>
    </row>
    <row r="9" spans="1:42" ht="10.25" customHeight="1" x14ac:dyDescent="0.7">
      <c r="B9" s="42" t="s">
        <v>35</v>
      </c>
      <c r="C9" s="31" t="str">
        <f>IF(D9="","",IF(D9&gt;F9,"○",IF(D9&lt;F9,"×","△")))</f>
        <v>×</v>
      </c>
      <c r="D9" s="33">
        <f>IF(R6="","",R6)</f>
        <v>7</v>
      </c>
      <c r="E9" s="33" t="s">
        <v>7</v>
      </c>
      <c r="F9" s="30">
        <f>IF(P6="","",P6)</f>
        <v>8</v>
      </c>
      <c r="G9" s="33" t="str">
        <f>IF(H9="","",IF(H9&gt;J9,"○",IF(H9&lt;J9,"×","△")))</f>
        <v>○</v>
      </c>
      <c r="H9" s="33">
        <f>IF(R7="","",R7)</f>
        <v>9</v>
      </c>
      <c r="I9" s="33" t="s">
        <v>7</v>
      </c>
      <c r="J9" s="30">
        <f>IF(P7="","",P7)</f>
        <v>7</v>
      </c>
      <c r="K9" s="33" t="str">
        <f>IF(L9="","",IF(L9&gt;N9,"○",IF(L9&lt;N9,"×","△")))</f>
        <v>○</v>
      </c>
      <c r="L9" s="33">
        <f>IF(R8="","",R8)</f>
        <v>10</v>
      </c>
      <c r="M9" s="33" t="s">
        <v>7</v>
      </c>
      <c r="N9" s="30">
        <f>IF(P8="","",P8)</f>
        <v>9</v>
      </c>
      <c r="O9" s="79"/>
      <c r="P9" s="80"/>
      <c r="Q9" s="80"/>
      <c r="R9" s="81"/>
      <c r="S9" s="14" t="str">
        <f>IF(T9="","",IF(T9&gt;V9,"○",IF(T9&lt;V9,"×","△")))</f>
        <v>○</v>
      </c>
      <c r="T9" s="33">
        <v>9</v>
      </c>
      <c r="U9" s="33" t="s">
        <v>7</v>
      </c>
      <c r="V9" s="30">
        <v>4</v>
      </c>
      <c r="W9" s="83">
        <f>IF(C9="","",COUNTIF(C9:S9,"○"))</f>
        <v>3</v>
      </c>
      <c r="X9" s="83"/>
      <c r="Y9" s="77">
        <f>IF(C9="","",COUNTIF(C9:S9,"×"))</f>
        <v>1</v>
      </c>
      <c r="Z9" s="78"/>
      <c r="AA9" s="77">
        <f>IF(C9="","",COUNTIF(C9:S9,"△"))</f>
        <v>0</v>
      </c>
      <c r="AB9" s="78"/>
      <c r="AC9" s="84">
        <f>IF(C9="","",W9*3+AA9)</f>
        <v>9</v>
      </c>
      <c r="AD9" s="78"/>
      <c r="AE9" s="86">
        <v>3</v>
      </c>
      <c r="AF9" s="87"/>
      <c r="AG9" s="60">
        <f>IF(D9="","",(D9+H9+L9+T9)-(F9+J9+N9+V9))</f>
        <v>7</v>
      </c>
      <c r="AH9" s="60"/>
      <c r="AI9" s="60">
        <f>IF(H9="","",SUM(D9,H9,L9,T9))</f>
        <v>35</v>
      </c>
      <c r="AJ9" s="60"/>
    </row>
    <row r="10" spans="1:42" ht="10.25" customHeight="1" thickBot="1" x14ac:dyDescent="0.75">
      <c r="B10" s="38" t="s">
        <v>36</v>
      </c>
      <c r="C10" s="18" t="str">
        <f>IF(D10="","",IF(D10&gt;F10,"○",IF(D10&lt;F10,"×","△")))</f>
        <v>×</v>
      </c>
      <c r="D10" s="28">
        <f>IF(V6="","",V6)</f>
        <v>6</v>
      </c>
      <c r="E10" s="28" t="s">
        <v>7</v>
      </c>
      <c r="F10" s="29">
        <f>IF(T6="","",T6)</f>
        <v>14</v>
      </c>
      <c r="G10" s="18" t="str">
        <f>IF(H10="","",IF(H10&gt;J10,"○",IF(H10&lt;J10,"×","△")))</f>
        <v>×</v>
      </c>
      <c r="H10" s="28">
        <f>IF(V7="","",V7)</f>
        <v>7</v>
      </c>
      <c r="I10" s="28" t="s">
        <v>7</v>
      </c>
      <c r="J10" s="29">
        <f>IF(T7="","",T7)</f>
        <v>17</v>
      </c>
      <c r="K10" s="18" t="str">
        <f>IF(L10="","",IF(L10&gt;N10,"○",IF(L10&lt;N10,"×","△")))</f>
        <v>△</v>
      </c>
      <c r="L10" s="28">
        <f>IF(V8="","",V8)</f>
        <v>13</v>
      </c>
      <c r="M10" s="28" t="s">
        <v>7</v>
      </c>
      <c r="N10" s="29">
        <f>IF(T8="","",T8)</f>
        <v>13</v>
      </c>
      <c r="O10" s="18" t="str">
        <f>IF(P10="","",IF(P10&gt;R10,"○",IF(P10&lt;R10,"×","△")))</f>
        <v>×</v>
      </c>
      <c r="P10" s="28">
        <f>IF(V9="","",V9)</f>
        <v>4</v>
      </c>
      <c r="Q10" s="28" t="s">
        <v>7</v>
      </c>
      <c r="R10" s="29">
        <f>IF(T9="","",T9)</f>
        <v>9</v>
      </c>
      <c r="S10" s="118"/>
      <c r="T10" s="118"/>
      <c r="U10" s="118"/>
      <c r="V10" s="118"/>
      <c r="W10" s="106">
        <f>IF(C10="","",COUNTIF(C10:S10,"○"))</f>
        <v>0</v>
      </c>
      <c r="X10" s="106"/>
      <c r="Y10" s="90">
        <f>IF(C10="","",COUNTIF(C10:O10,"×"))</f>
        <v>3</v>
      </c>
      <c r="Z10" s="89"/>
      <c r="AA10" s="90">
        <f>IF(C10="","",COUNTIF(C10:O10,"△"))</f>
        <v>1</v>
      </c>
      <c r="AB10" s="89"/>
      <c r="AC10" s="88">
        <f>IF(C10="","",W10*3+AA10)</f>
        <v>1</v>
      </c>
      <c r="AD10" s="89"/>
      <c r="AE10" s="90">
        <v>5</v>
      </c>
      <c r="AF10" s="91"/>
      <c r="AG10" s="60">
        <f>IF(D10="","",(D10+H10+L10+P10)-(F10+J10+N10+R10))</f>
        <v>-23</v>
      </c>
      <c r="AH10" s="60"/>
      <c r="AI10" s="60">
        <f>IF(D10="","",SUM(D10,H10,L10,P10))</f>
        <v>30</v>
      </c>
      <c r="AJ10" s="60"/>
    </row>
    <row r="11" spans="1:42" ht="10.25" customHeight="1" thickBot="1" x14ac:dyDescent="0.75">
      <c r="B11" s="34" t="s">
        <v>37</v>
      </c>
      <c r="C11" s="1"/>
      <c r="D11" s="1"/>
      <c r="E11" s="1"/>
      <c r="F11" s="32"/>
      <c r="G11" s="1"/>
      <c r="H11" s="1"/>
      <c r="I11" s="1"/>
      <c r="J11" s="32"/>
      <c r="K11" s="1"/>
      <c r="L11" s="1"/>
      <c r="M11" s="1"/>
      <c r="N11" s="32"/>
      <c r="O11" s="35"/>
      <c r="P11" s="1"/>
      <c r="Q11" s="1"/>
      <c r="R11" s="32"/>
      <c r="S11" s="1"/>
      <c r="T11" s="1"/>
      <c r="U11" s="1"/>
      <c r="V11" s="1"/>
      <c r="W11" s="1"/>
      <c r="X11" s="1"/>
      <c r="Y11" s="35"/>
      <c r="Z11" s="32"/>
      <c r="AA11" s="35"/>
      <c r="AB11" s="32"/>
      <c r="AC11" s="1"/>
      <c r="AD11" s="1"/>
      <c r="AE11" s="35"/>
      <c r="AF11" s="34"/>
    </row>
    <row r="12" spans="1:42" ht="10.25" customHeight="1" x14ac:dyDescent="0.7">
      <c r="B12" s="5"/>
      <c r="C12" s="61" t="str">
        <f>IF(B13="","",B13)</f>
        <v>ふかまる</v>
      </c>
      <c r="D12" s="62"/>
      <c r="E12" s="62"/>
      <c r="F12" s="63"/>
      <c r="G12" s="62" t="str">
        <f>IF(B14="","",B14)</f>
        <v>尾張GS</v>
      </c>
      <c r="H12" s="62"/>
      <c r="I12" s="62"/>
      <c r="J12" s="63"/>
      <c r="K12" s="62" t="str">
        <f>IF(B15="","",B15)</f>
        <v>はらん衆</v>
      </c>
      <c r="L12" s="62"/>
      <c r="M12" s="62"/>
      <c r="N12" s="63"/>
      <c r="O12" s="61" t="str">
        <f>IF(B16="","",B16)</f>
        <v>HC足軽</v>
      </c>
      <c r="P12" s="62"/>
      <c r="Q12" s="62"/>
      <c r="R12" s="63"/>
      <c r="S12" s="119"/>
      <c r="T12" s="120"/>
      <c r="U12" s="120"/>
      <c r="V12" s="121"/>
      <c r="W12" s="62" t="s">
        <v>0</v>
      </c>
      <c r="X12" s="62"/>
      <c r="Y12" s="61" t="s">
        <v>1</v>
      </c>
      <c r="Z12" s="63"/>
      <c r="AA12" s="61" t="s">
        <v>2</v>
      </c>
      <c r="AB12" s="63"/>
      <c r="AC12" s="69" t="s">
        <v>3</v>
      </c>
      <c r="AD12" s="69"/>
      <c r="AE12" s="61" t="s">
        <v>4</v>
      </c>
      <c r="AF12" s="70"/>
      <c r="AG12" s="71" t="s">
        <v>5</v>
      </c>
      <c r="AH12" s="71"/>
      <c r="AI12" s="71" t="s">
        <v>6</v>
      </c>
      <c r="AJ12" s="71"/>
    </row>
    <row r="13" spans="1:42" ht="10.25" customHeight="1" x14ac:dyDescent="0.7">
      <c r="B13" s="48" t="s">
        <v>13</v>
      </c>
      <c r="C13" s="66"/>
      <c r="D13" s="67"/>
      <c r="E13" s="67"/>
      <c r="F13" s="68"/>
      <c r="G13" s="44" t="str">
        <f>IF(H13="","",IF(H13&gt;J13,"○",IF(H13&lt;J13,"×","△")))</f>
        <v>△</v>
      </c>
      <c r="H13" s="44">
        <v>12</v>
      </c>
      <c r="I13" s="44" t="s">
        <v>7</v>
      </c>
      <c r="J13" s="45">
        <v>12</v>
      </c>
      <c r="K13" s="44" t="str">
        <f>IF(L13="","",IF(L13&gt;N13,"○",IF(L13&lt;N13,"×","△")))</f>
        <v>○</v>
      </c>
      <c r="L13" s="44">
        <v>8</v>
      </c>
      <c r="M13" s="44" t="s">
        <v>7</v>
      </c>
      <c r="N13" s="45">
        <v>5</v>
      </c>
      <c r="O13" s="44" t="str">
        <f>IF(P13="","",IF(P13&gt;R13,"○",IF(P13&lt;R13,"×","△")))</f>
        <v>○</v>
      </c>
      <c r="P13" s="44">
        <v>7</v>
      </c>
      <c r="Q13" s="44" t="s">
        <v>12</v>
      </c>
      <c r="R13" s="44">
        <v>6</v>
      </c>
      <c r="S13" s="122"/>
      <c r="T13" s="123"/>
      <c r="U13" s="123"/>
      <c r="V13" s="124"/>
      <c r="W13" s="72">
        <f>IF(G13="","",COUNTIF(G13:O13,"○"))</f>
        <v>2</v>
      </c>
      <c r="X13" s="82"/>
      <c r="Y13" s="72">
        <f>IF(G13="","",COUNTIF(G13:O13,"×"))</f>
        <v>0</v>
      </c>
      <c r="Z13" s="73"/>
      <c r="AA13" s="72">
        <f>IF(G13="","",COUNTIF(G13:O13,"△"))</f>
        <v>1</v>
      </c>
      <c r="AB13" s="73"/>
      <c r="AC13" s="82">
        <f>IF(G13="","",W13*3+AA13)</f>
        <v>7</v>
      </c>
      <c r="AD13" s="82"/>
      <c r="AE13" s="72">
        <v>1</v>
      </c>
      <c r="AF13" s="85"/>
      <c r="AG13" s="60">
        <f>IF(H13="","",(H13+L13+P13)-(J13+N13+R13))</f>
        <v>4</v>
      </c>
      <c r="AH13" s="60"/>
      <c r="AI13" s="60">
        <f>IF(H13="","",SUM(H13,L13,P13))</f>
        <v>27</v>
      </c>
      <c r="AJ13" s="60"/>
    </row>
    <row r="14" spans="1:42" ht="10.25" customHeight="1" x14ac:dyDescent="0.7">
      <c r="B14" s="12" t="s">
        <v>14</v>
      </c>
      <c r="C14" s="15" t="str">
        <f>IF(D14="","",IF(D14&gt;F14,"○",IF(D14&lt;F14,"×","△")))</f>
        <v>△</v>
      </c>
      <c r="D14" s="15">
        <f>IF(J13="","",J13)</f>
        <v>12</v>
      </c>
      <c r="E14" s="15" t="s">
        <v>7</v>
      </c>
      <c r="F14" s="16">
        <f>IF(H13="","",H13)</f>
        <v>12</v>
      </c>
      <c r="G14" s="101"/>
      <c r="H14" s="102"/>
      <c r="I14" s="102"/>
      <c r="J14" s="103"/>
      <c r="K14" s="15" t="str">
        <f>IF(L14="","",IF(L14&gt;N14,"○",IF(L14&lt;N14,"×","△")))</f>
        <v>×</v>
      </c>
      <c r="L14" s="15">
        <v>4</v>
      </c>
      <c r="M14" s="15" t="s">
        <v>7</v>
      </c>
      <c r="N14" s="16">
        <v>9</v>
      </c>
      <c r="O14" s="15" t="str">
        <f>IF(P14="","",IF(P14&gt;R14,"○",IF(P14&lt;R14,"×","△")))</f>
        <v>△</v>
      </c>
      <c r="P14" s="15">
        <v>6</v>
      </c>
      <c r="Q14" s="15" t="s">
        <v>12</v>
      </c>
      <c r="R14" s="15">
        <v>6</v>
      </c>
      <c r="S14" s="122"/>
      <c r="T14" s="123"/>
      <c r="U14" s="123"/>
      <c r="V14" s="124"/>
      <c r="W14" s="86">
        <f>IF(C14="","",COUNTIF(C14:O14,"○"))</f>
        <v>0</v>
      </c>
      <c r="X14" s="104"/>
      <c r="Y14" s="86">
        <f>IF(C14="","",COUNTIF(C14:O14,"×"))</f>
        <v>1</v>
      </c>
      <c r="Z14" s="105"/>
      <c r="AA14" s="86">
        <f>IF(C14="","",COUNTIF(C14:O14,"△"))</f>
        <v>2</v>
      </c>
      <c r="AB14" s="105"/>
      <c r="AC14" s="104">
        <f>IF(C14="","",W14*3+AA14)</f>
        <v>2</v>
      </c>
      <c r="AD14" s="104"/>
      <c r="AE14" s="86">
        <v>3</v>
      </c>
      <c r="AF14" s="87"/>
      <c r="AG14" s="60">
        <f>IF(D14="","",(D14+L14+P14)-(F14+N14+R14))</f>
        <v>-5</v>
      </c>
      <c r="AH14" s="60"/>
      <c r="AI14" s="60">
        <f>IF(D14="","",SUM(D14,L14,P14))</f>
        <v>22</v>
      </c>
      <c r="AJ14" s="60"/>
    </row>
    <row r="15" spans="1:42" ht="10.25" customHeight="1" x14ac:dyDescent="0.7">
      <c r="B15" s="49" t="s">
        <v>15</v>
      </c>
      <c r="C15" s="50" t="str">
        <f>IF(D15="","",IF(D15&gt;F15,"○",IF(D15&lt;F15,"×","△")))</f>
        <v>×</v>
      </c>
      <c r="D15" s="50">
        <f>IF(N13="","",N13)</f>
        <v>5</v>
      </c>
      <c r="E15" s="50" t="s">
        <v>7</v>
      </c>
      <c r="F15" s="51">
        <f>IF(L13="","",L13)</f>
        <v>8</v>
      </c>
      <c r="G15" s="50" t="str">
        <f>IF(H15="","",IF(H15&gt;J15,"○",IF(H15&lt;J15,"×","△")))</f>
        <v>○</v>
      </c>
      <c r="H15" s="50">
        <f>IF(N14="","",N14)</f>
        <v>9</v>
      </c>
      <c r="I15" s="50" t="s">
        <v>7</v>
      </c>
      <c r="J15" s="51">
        <f>IF(L14="","",L14)</f>
        <v>4</v>
      </c>
      <c r="K15" s="92"/>
      <c r="L15" s="93"/>
      <c r="M15" s="93"/>
      <c r="N15" s="94"/>
      <c r="O15" s="44" t="str">
        <f>IF(P15="","",IF(P15&gt;R15,"○",IF(P15&lt;R15,"×","△")))</f>
        <v>○</v>
      </c>
      <c r="P15" s="50">
        <v>13</v>
      </c>
      <c r="Q15" s="50" t="s">
        <v>12</v>
      </c>
      <c r="R15" s="50">
        <v>7</v>
      </c>
      <c r="S15" s="122"/>
      <c r="T15" s="123"/>
      <c r="U15" s="123"/>
      <c r="V15" s="124"/>
      <c r="W15" s="95">
        <f>IF(C15="","",COUNTIF(C15:O15,"○"))</f>
        <v>2</v>
      </c>
      <c r="X15" s="95"/>
      <c r="Y15" s="96">
        <f>IF(C15="","",COUNTIF(C15:O15,"×"))</f>
        <v>1</v>
      </c>
      <c r="Z15" s="97"/>
      <c r="AA15" s="96">
        <f>IF(C15="","",COUNTIF(C15:O15,"△"))</f>
        <v>0</v>
      </c>
      <c r="AB15" s="97"/>
      <c r="AC15" s="98">
        <f>IF(C15="","",W15*3+AA15)</f>
        <v>6</v>
      </c>
      <c r="AD15" s="97"/>
      <c r="AE15" s="99">
        <v>2</v>
      </c>
      <c r="AF15" s="100"/>
      <c r="AG15" s="60">
        <f>IF(D15="","",(D15+H15+P15)-(F15+J15+R15))</f>
        <v>8</v>
      </c>
      <c r="AH15" s="60"/>
      <c r="AI15" s="60">
        <f>IF(H15="","",SUM(D15,H15,P15))</f>
        <v>27</v>
      </c>
      <c r="AJ15" s="60"/>
    </row>
    <row r="16" spans="1:42" ht="10.25" customHeight="1" thickBot="1" x14ac:dyDescent="0.75">
      <c r="B16" s="38" t="s">
        <v>16</v>
      </c>
      <c r="C16" s="18" t="str">
        <f>IF(D16="","",IF(D16&gt;F16,"○",IF(D16&lt;F16,"×","△")))</f>
        <v>×</v>
      </c>
      <c r="D16" s="28">
        <f>IF(R13="","",R13)</f>
        <v>6</v>
      </c>
      <c r="E16" s="28" t="s">
        <v>7</v>
      </c>
      <c r="F16" s="29">
        <f>IF(P13="","",P13)</f>
        <v>7</v>
      </c>
      <c r="G16" s="28" t="str">
        <f>IF(H16="","",IF(H16&gt;J16,"○",IF(H16&lt;J16,"×","△")))</f>
        <v>△</v>
      </c>
      <c r="H16" s="28">
        <f>IF(R14="","",R14)</f>
        <v>6</v>
      </c>
      <c r="I16" s="28" t="s">
        <v>7</v>
      </c>
      <c r="J16" s="29">
        <f>IF(P14="","",P14)</f>
        <v>6</v>
      </c>
      <c r="K16" s="28" t="str">
        <f>IF(L16="","",IF(L16&gt;N16,"○",IF(L16&lt;N16,"×","△")))</f>
        <v>×</v>
      </c>
      <c r="L16" s="28">
        <f>IF(R15="","",R15)</f>
        <v>7</v>
      </c>
      <c r="M16" s="28" t="s">
        <v>12</v>
      </c>
      <c r="N16" s="29">
        <f>IF(P15="","",P15)</f>
        <v>13</v>
      </c>
      <c r="O16" s="129"/>
      <c r="P16" s="130"/>
      <c r="Q16" s="130"/>
      <c r="R16" s="131"/>
      <c r="S16" s="125"/>
      <c r="T16" s="126"/>
      <c r="U16" s="126"/>
      <c r="V16" s="127"/>
      <c r="W16" s="132">
        <f>IF(C16="","",COUNTIF(C16:K16,"○"))</f>
        <v>0</v>
      </c>
      <c r="X16" s="106"/>
      <c r="Y16" s="90">
        <f>IF(C16="","",COUNTIF(C16:K16,"×"))</f>
        <v>2</v>
      </c>
      <c r="Z16" s="89"/>
      <c r="AA16" s="90">
        <f>IF(C16="","",COUNTIF(C16:K16,"△"))</f>
        <v>1</v>
      </c>
      <c r="AB16" s="89"/>
      <c r="AC16" s="88">
        <f>IF(C16="","",W16*3+AA16)</f>
        <v>1</v>
      </c>
      <c r="AD16" s="89"/>
      <c r="AE16" s="106">
        <v>4</v>
      </c>
      <c r="AF16" s="107"/>
      <c r="AG16" s="60">
        <f>IF(D16="","",(D16+H16+L16)-(F16+J16+N16))</f>
        <v>-7</v>
      </c>
      <c r="AH16" s="60"/>
      <c r="AI16" s="60">
        <f>IF(H16="","",SUM(D16,H16,L16))</f>
        <v>19</v>
      </c>
      <c r="AJ16" s="60"/>
    </row>
    <row r="17" spans="2:36" ht="10.25" customHeight="1" thickBot="1" x14ac:dyDescent="0.75">
      <c r="B17" s="1" t="s">
        <v>10</v>
      </c>
    </row>
    <row r="18" spans="2:36" ht="10.25" customHeight="1" x14ac:dyDescent="0.7">
      <c r="B18" s="5"/>
      <c r="C18" s="61" t="str">
        <f>IF(B19="","",B19)</f>
        <v>Hellraiser</v>
      </c>
      <c r="D18" s="62"/>
      <c r="E18" s="62"/>
      <c r="F18" s="63"/>
      <c r="G18" s="62" t="str">
        <f>IF(B20="","",B20)</f>
        <v>whim</v>
      </c>
      <c r="H18" s="62"/>
      <c r="I18" s="62"/>
      <c r="J18" s="63"/>
      <c r="K18" s="62" t="str">
        <f>IF(B21="","",B21)</f>
        <v>NYORO'S</v>
      </c>
      <c r="L18" s="62"/>
      <c r="M18" s="62"/>
      <c r="N18" s="63"/>
      <c r="O18" s="61" t="str">
        <f>IF(B22="","",B22)</f>
        <v>α-EAST</v>
      </c>
      <c r="P18" s="62"/>
      <c r="Q18" s="62"/>
      <c r="R18" s="63"/>
      <c r="S18" s="61" t="str">
        <f>IF(B23="","",B23)</f>
        <v>MCBOC</v>
      </c>
      <c r="T18" s="62"/>
      <c r="U18" s="62"/>
      <c r="V18" s="63"/>
      <c r="W18" s="62" t="s">
        <v>0</v>
      </c>
      <c r="X18" s="62"/>
      <c r="Y18" s="61" t="s">
        <v>1</v>
      </c>
      <c r="Z18" s="63"/>
      <c r="AA18" s="61" t="s">
        <v>2</v>
      </c>
      <c r="AB18" s="63"/>
      <c r="AC18" s="69" t="s">
        <v>3</v>
      </c>
      <c r="AD18" s="69"/>
      <c r="AE18" s="61" t="s">
        <v>4</v>
      </c>
      <c r="AF18" s="70"/>
      <c r="AG18" s="71" t="s">
        <v>5</v>
      </c>
      <c r="AH18" s="71"/>
      <c r="AI18" s="71" t="s">
        <v>6</v>
      </c>
      <c r="AJ18" s="71"/>
    </row>
    <row r="19" spans="2:36" ht="10.25" customHeight="1" x14ac:dyDescent="0.7">
      <c r="B19" s="47" t="s">
        <v>17</v>
      </c>
      <c r="C19" s="66"/>
      <c r="D19" s="67"/>
      <c r="E19" s="67"/>
      <c r="F19" s="68"/>
      <c r="G19" s="44" t="str">
        <f>IF(H19="","",IF(H19&gt;J19,"○",IF(H19&lt;J19,"×","△")))</f>
        <v>△</v>
      </c>
      <c r="H19" s="44">
        <v>10</v>
      </c>
      <c r="I19" s="44" t="s">
        <v>7</v>
      </c>
      <c r="J19" s="45">
        <v>10</v>
      </c>
      <c r="K19" s="44" t="str">
        <f>IF(L19="","",IF(L19&gt;N19,"○",IF(L19&lt;N19,"×","△")))</f>
        <v>○</v>
      </c>
      <c r="L19" s="44">
        <v>15</v>
      </c>
      <c r="M19" s="44" t="s">
        <v>7</v>
      </c>
      <c r="N19" s="45">
        <v>5</v>
      </c>
      <c r="O19" s="46" t="str">
        <f>IF(P19="","",IF(P19&gt;R19,"○",IF(P19&lt;R19,"×","△")))</f>
        <v>○</v>
      </c>
      <c r="P19" s="44">
        <v>13</v>
      </c>
      <c r="Q19" s="44" t="s">
        <v>12</v>
      </c>
      <c r="R19" s="45">
        <v>12</v>
      </c>
      <c r="S19" s="46" t="str">
        <f>IF(T19="","",IF(T19&gt;V19,"○",IF(T19&lt;V19,"×","△")))</f>
        <v>△</v>
      </c>
      <c r="T19" s="44">
        <v>12</v>
      </c>
      <c r="U19" s="44" t="s">
        <v>12</v>
      </c>
      <c r="V19" s="44">
        <v>12</v>
      </c>
      <c r="W19" s="72">
        <f>IF(G19="","",COUNTIF(G19:S19,"○"))</f>
        <v>2</v>
      </c>
      <c r="X19" s="82"/>
      <c r="Y19" s="72">
        <f>IF(G19="","",COUNTIF(G19:S19,"×"))</f>
        <v>0</v>
      </c>
      <c r="Z19" s="73"/>
      <c r="AA19" s="72">
        <f>IF(G19="","",COUNTIF(G19:S19,"△"))</f>
        <v>2</v>
      </c>
      <c r="AB19" s="73"/>
      <c r="AC19" s="82">
        <f>IF(G19="","",W19*3+AA19)</f>
        <v>8</v>
      </c>
      <c r="AD19" s="82"/>
      <c r="AE19" s="72">
        <v>2</v>
      </c>
      <c r="AF19" s="85"/>
      <c r="AG19" s="60">
        <f>IF(H19="","",(H19+L19+P19+T19)-(J19+N19+R19+V19))</f>
        <v>11</v>
      </c>
      <c r="AH19" s="60"/>
      <c r="AI19" s="60">
        <f>IF(H19="","",SUM(H19,L19,P19,T19))</f>
        <v>50</v>
      </c>
      <c r="AJ19" s="60"/>
    </row>
    <row r="20" spans="2:36" ht="10.25" customHeight="1" x14ac:dyDescent="0.7">
      <c r="B20" s="12" t="s">
        <v>18</v>
      </c>
      <c r="C20" s="15" t="str">
        <f>IF(D20="","",IF(D20&gt;F20,"○",IF(D20&lt;F20,"×","△")))</f>
        <v>△</v>
      </c>
      <c r="D20" s="15">
        <f>IF(J19="","",J19)</f>
        <v>10</v>
      </c>
      <c r="E20" s="15" t="s">
        <v>7</v>
      </c>
      <c r="F20" s="16">
        <f>IF(H19="","",H19)</f>
        <v>10</v>
      </c>
      <c r="G20" s="101"/>
      <c r="H20" s="102"/>
      <c r="I20" s="102"/>
      <c r="J20" s="103"/>
      <c r="K20" s="15" t="str">
        <f>IF(L20="","",IF(L20&gt;N20,"○",IF(L20&lt;N20,"×","△")))</f>
        <v>○</v>
      </c>
      <c r="L20" s="15">
        <v>8</v>
      </c>
      <c r="M20" s="15" t="s">
        <v>7</v>
      </c>
      <c r="N20" s="16">
        <v>2</v>
      </c>
      <c r="O20" s="14" t="str">
        <f>IF(P20="","",IF(P20&gt;R20,"○",IF(P20&lt;R20,"×","△")))</f>
        <v>○</v>
      </c>
      <c r="P20" s="15">
        <v>8</v>
      </c>
      <c r="Q20" s="15" t="s">
        <v>12</v>
      </c>
      <c r="R20" s="16">
        <v>5</v>
      </c>
      <c r="S20" s="14" t="str">
        <f>IF(T20="","",IF(T20&gt;V20,"○",IF(T20&lt;V20,"×","△")))</f>
        <v>×</v>
      </c>
      <c r="T20" s="15">
        <v>4</v>
      </c>
      <c r="U20" s="15" t="s">
        <v>12</v>
      </c>
      <c r="V20" s="15">
        <v>9</v>
      </c>
      <c r="W20" s="86">
        <f>IF(C20="","",COUNTIF(C20:S20,"○"))</f>
        <v>2</v>
      </c>
      <c r="X20" s="104"/>
      <c r="Y20" s="86">
        <f>IF(C20="","",COUNTIF(C20:S20,"×"))</f>
        <v>1</v>
      </c>
      <c r="Z20" s="105"/>
      <c r="AA20" s="86">
        <f>IF(C20="","",COUNTIF(C20:S20,"△"))</f>
        <v>1</v>
      </c>
      <c r="AB20" s="105"/>
      <c r="AC20" s="104">
        <f>IF(C20="","",W20*3+AA20)</f>
        <v>7</v>
      </c>
      <c r="AD20" s="104"/>
      <c r="AE20" s="86">
        <v>3</v>
      </c>
      <c r="AF20" s="87"/>
      <c r="AG20" s="60">
        <f>IF(D20="","",(D20+L20+P20+T20)-(F20+N20+R20+V20))</f>
        <v>4</v>
      </c>
      <c r="AH20" s="60"/>
      <c r="AI20" s="60">
        <f>IF(D20="","",SUM(D20,L20,P20,T20))</f>
        <v>30</v>
      </c>
      <c r="AJ20" s="60"/>
    </row>
    <row r="21" spans="2:36" ht="10.25" customHeight="1" x14ac:dyDescent="0.7">
      <c r="B21" s="10" t="s">
        <v>19</v>
      </c>
      <c r="C21" s="1" t="str">
        <f>IF(D21="","",IF(D21&gt;F21,"○",IF(D21&lt;F21,"×","△")))</f>
        <v>×</v>
      </c>
      <c r="D21" s="1">
        <f>IF(N19="","",N19)</f>
        <v>5</v>
      </c>
      <c r="E21" s="1" t="s">
        <v>7</v>
      </c>
      <c r="F21" s="32">
        <f>IF(L19="","",L19)</f>
        <v>15</v>
      </c>
      <c r="G21" s="1" t="str">
        <f>IF(H21="","",IF(H21&gt;J21,"○",IF(H21&lt;J21,"×","△")))</f>
        <v>×</v>
      </c>
      <c r="H21" s="1">
        <f>IF(N20="","",N20)</f>
        <v>2</v>
      </c>
      <c r="I21" s="1" t="s">
        <v>7</v>
      </c>
      <c r="J21" s="32">
        <f>IF(L20="","",L20)</f>
        <v>8</v>
      </c>
      <c r="K21" s="79"/>
      <c r="L21" s="80"/>
      <c r="M21" s="80"/>
      <c r="N21" s="81"/>
      <c r="O21" s="14" t="str">
        <f>IF(P21="","",IF(P21&gt;R21,"○",IF(P21&lt;R21,"×","△")))</f>
        <v>○</v>
      </c>
      <c r="P21" s="15">
        <v>11</v>
      </c>
      <c r="Q21" s="15" t="s">
        <v>12</v>
      </c>
      <c r="R21" s="16">
        <v>7</v>
      </c>
      <c r="S21" s="14" t="str">
        <f>IF(T21="","",IF(T21&gt;V21,"○",IF(T21&lt;V21,"×","△")))</f>
        <v>×</v>
      </c>
      <c r="T21" s="1">
        <v>5</v>
      </c>
      <c r="U21" s="1" t="s">
        <v>12</v>
      </c>
      <c r="V21" s="1">
        <v>12</v>
      </c>
      <c r="W21" s="83">
        <f>IF(C21="","",COUNTIF(C21:S21,"○"))</f>
        <v>1</v>
      </c>
      <c r="X21" s="83"/>
      <c r="Y21" s="77">
        <f>IF(C21="","",COUNTIF(C21:S21,"×"))</f>
        <v>3</v>
      </c>
      <c r="Z21" s="78"/>
      <c r="AA21" s="77">
        <f>IF(C21="","",COUNTIF(C21:S21,"△"))</f>
        <v>0</v>
      </c>
      <c r="AB21" s="78"/>
      <c r="AC21" s="84">
        <f>IF(C21="","",W21*3+AA21)</f>
        <v>3</v>
      </c>
      <c r="AD21" s="78"/>
      <c r="AE21" s="86">
        <v>4</v>
      </c>
      <c r="AF21" s="87"/>
      <c r="AG21" s="60">
        <f>IF(D21="","",(D21+H21+P21+T21)-(F21+J21+R21+V21))</f>
        <v>-19</v>
      </c>
      <c r="AH21" s="60"/>
      <c r="AI21" s="60">
        <f>IF(H21="","",SUM(D21,H21,P21,T21))</f>
        <v>23</v>
      </c>
      <c r="AJ21" s="60"/>
    </row>
    <row r="22" spans="2:36" ht="10.25" customHeight="1" x14ac:dyDescent="0.7">
      <c r="B22" s="11" t="s">
        <v>20</v>
      </c>
      <c r="C22" s="31" t="str">
        <f>IF(D22="","",IF(D22&gt;F22,"○",IF(D22&lt;F22,"×","△")))</f>
        <v>×</v>
      </c>
      <c r="D22" s="33">
        <f>IF(R19="","",R19)</f>
        <v>12</v>
      </c>
      <c r="E22" s="33" t="s">
        <v>7</v>
      </c>
      <c r="F22" s="30">
        <f>IF(P19="","",P19)</f>
        <v>13</v>
      </c>
      <c r="G22" s="33" t="str">
        <f>IF(H22="","",IF(H22&gt;J22,"○",IF(H22&lt;J22,"×","△")))</f>
        <v>×</v>
      </c>
      <c r="H22" s="33">
        <f>IF(R20="","",R20)</f>
        <v>5</v>
      </c>
      <c r="I22" s="33" t="s">
        <v>7</v>
      </c>
      <c r="J22" s="30">
        <f>IF(P20="","",P20)</f>
        <v>8</v>
      </c>
      <c r="K22" s="33" t="str">
        <f>IF(L22="","",IF(L22&gt;N22,"○",IF(L22&lt;N22,"×","△")))</f>
        <v>×</v>
      </c>
      <c r="L22" s="33">
        <f>IF(R21="","",R21)</f>
        <v>7</v>
      </c>
      <c r="M22" s="33" t="s">
        <v>12</v>
      </c>
      <c r="N22" s="30">
        <f>IF(P21="","",P21)</f>
        <v>11</v>
      </c>
      <c r="O22" s="79"/>
      <c r="P22" s="80"/>
      <c r="Q22" s="80"/>
      <c r="R22" s="81"/>
      <c r="S22" s="14" t="str">
        <f>IF(T22="","",IF(T22&gt;V22,"○",IF(T22&lt;V22,"×","△")))</f>
        <v>×</v>
      </c>
      <c r="T22" s="33">
        <v>9</v>
      </c>
      <c r="U22" s="33" t="s">
        <v>12</v>
      </c>
      <c r="V22" s="30">
        <v>10</v>
      </c>
      <c r="W22" s="83">
        <f>IF(C22="","",COUNTIF(C22:S22,"○"))</f>
        <v>0</v>
      </c>
      <c r="X22" s="83"/>
      <c r="Y22" s="77">
        <f>IF(C22="","",COUNTIF(C22:S22,"×"))</f>
        <v>4</v>
      </c>
      <c r="Z22" s="78"/>
      <c r="AA22" s="77">
        <f>IF(C22="","",COUNTIF(C22:S22,"△"))</f>
        <v>0</v>
      </c>
      <c r="AB22" s="78"/>
      <c r="AC22" s="84">
        <f>IF(C22="","",W22*3+AA22)</f>
        <v>0</v>
      </c>
      <c r="AD22" s="78"/>
      <c r="AE22" s="86">
        <v>5</v>
      </c>
      <c r="AF22" s="87"/>
      <c r="AG22" s="60">
        <f>IF(D22="","",(D22+H22+L22+T22)-(F22+J22+N22+V22))</f>
        <v>-9</v>
      </c>
      <c r="AH22" s="60"/>
      <c r="AI22" s="60">
        <f>IF(H22="","",SUM(D22,H22,L22,T22))</f>
        <v>33</v>
      </c>
      <c r="AJ22" s="60"/>
    </row>
    <row r="23" spans="2:36" ht="10.25" customHeight="1" thickBot="1" x14ac:dyDescent="0.75">
      <c r="B23" s="52" t="s">
        <v>21</v>
      </c>
      <c r="C23" s="53" t="str">
        <f>IF(D23="","",IF(D23&gt;F23,"○",IF(D23&lt;F23,"×","△")))</f>
        <v>△</v>
      </c>
      <c r="D23" s="54">
        <f>IF(V19="","",V19)</f>
        <v>12</v>
      </c>
      <c r="E23" s="54" t="s">
        <v>7</v>
      </c>
      <c r="F23" s="55">
        <f>IF(T19="","",T19)</f>
        <v>12</v>
      </c>
      <c r="G23" s="53" t="str">
        <f>IF(H23="","",IF(H23&gt;J23,"○",IF(H23&lt;J23,"×","△")))</f>
        <v>○</v>
      </c>
      <c r="H23" s="54">
        <f>IF(V20="","",V20)</f>
        <v>9</v>
      </c>
      <c r="I23" s="54" t="s">
        <v>7</v>
      </c>
      <c r="J23" s="55">
        <f>IF(T20="","",T20)</f>
        <v>4</v>
      </c>
      <c r="K23" s="53" t="str">
        <f>IF(L23="","",IF(L23&gt;N23,"○",IF(L23&lt;N23,"×","△")))</f>
        <v>○</v>
      </c>
      <c r="L23" s="54">
        <f>IF(V21="","",V21)</f>
        <v>12</v>
      </c>
      <c r="M23" s="54" t="s">
        <v>7</v>
      </c>
      <c r="N23" s="55">
        <f>IF(T21="","",T21)</f>
        <v>5</v>
      </c>
      <c r="O23" s="53" t="str">
        <f>IF(P23="","",IF(P23&gt;R23,"○",IF(P23&lt;R23,"×","△")))</f>
        <v>○</v>
      </c>
      <c r="P23" s="54">
        <f>IF(V22="","",V22)</f>
        <v>10</v>
      </c>
      <c r="Q23" s="54" t="s">
        <v>12</v>
      </c>
      <c r="R23" s="55">
        <f>IF(T22="","",T22)</f>
        <v>9</v>
      </c>
      <c r="S23" s="133"/>
      <c r="T23" s="133"/>
      <c r="U23" s="133"/>
      <c r="V23" s="133"/>
      <c r="W23" s="134">
        <f>IF(C23="","",COUNTIF(C23:S23,"○"))</f>
        <v>3</v>
      </c>
      <c r="X23" s="134"/>
      <c r="Y23" s="135">
        <f>IF(C23="","",COUNTIF(C23:O23,"×"))</f>
        <v>0</v>
      </c>
      <c r="Z23" s="136"/>
      <c r="AA23" s="135">
        <f>IF(C23="","",COUNTIF(C23:O23,"△"))</f>
        <v>1</v>
      </c>
      <c r="AB23" s="136"/>
      <c r="AC23" s="137">
        <f>IF(C23="","",W23*3+AA23)</f>
        <v>10</v>
      </c>
      <c r="AD23" s="136"/>
      <c r="AE23" s="135">
        <v>1</v>
      </c>
      <c r="AF23" s="138"/>
      <c r="AG23" s="60">
        <f>IF(D23="","",(D23+H23+L23+P23)-(F23+J23+N23+R23))</f>
        <v>13</v>
      </c>
      <c r="AH23" s="60"/>
      <c r="AI23" s="60">
        <f>IF(H23="","",SUM(D23,H23,L23,P23,))</f>
        <v>43</v>
      </c>
      <c r="AJ23" s="60"/>
    </row>
    <row r="24" spans="2:36" ht="10.25" customHeight="1" thickBot="1" x14ac:dyDescent="0.75">
      <c r="B24" s="1" t="s">
        <v>11</v>
      </c>
    </row>
    <row r="25" spans="2:36" ht="10.25" customHeight="1" x14ac:dyDescent="0.7">
      <c r="B25" s="5"/>
      <c r="C25" s="111" t="str">
        <f>IF(B26="","",B26)</f>
        <v>中京オールスターズ</v>
      </c>
      <c r="D25" s="112"/>
      <c r="E25" s="112"/>
      <c r="F25" s="113"/>
      <c r="G25" s="62" t="str">
        <f>IF(B27="","",B27)</f>
        <v>KMHBC</v>
      </c>
      <c r="H25" s="62"/>
      <c r="I25" s="62"/>
      <c r="J25" s="63"/>
      <c r="K25" s="62" t="str">
        <f>IF(B28="","",B28)</f>
        <v>HC一宮</v>
      </c>
      <c r="L25" s="62"/>
      <c r="M25" s="62"/>
      <c r="N25" s="63"/>
      <c r="O25" s="114" t="str">
        <f>IF(B29="","",B29)</f>
        <v>Escudo Aichi</v>
      </c>
      <c r="P25" s="115"/>
      <c r="Q25" s="115"/>
      <c r="R25" s="116"/>
      <c r="S25" s="119"/>
      <c r="T25" s="120"/>
      <c r="U25" s="120"/>
      <c r="V25" s="121"/>
      <c r="W25" s="62" t="s">
        <v>0</v>
      </c>
      <c r="X25" s="62"/>
      <c r="Y25" s="61" t="s">
        <v>1</v>
      </c>
      <c r="Z25" s="63"/>
      <c r="AA25" s="61" t="s">
        <v>2</v>
      </c>
      <c r="AB25" s="63"/>
      <c r="AC25" s="69" t="s">
        <v>3</v>
      </c>
      <c r="AD25" s="69"/>
      <c r="AE25" s="61" t="s">
        <v>4</v>
      </c>
      <c r="AF25" s="70"/>
      <c r="AG25" s="71" t="s">
        <v>5</v>
      </c>
      <c r="AH25" s="71"/>
      <c r="AI25" s="71" t="s">
        <v>6</v>
      </c>
      <c r="AJ25" s="71"/>
    </row>
    <row r="26" spans="2:36" ht="10.25" customHeight="1" x14ac:dyDescent="0.7">
      <c r="B26" s="56" t="s">
        <v>22</v>
      </c>
      <c r="C26" s="108"/>
      <c r="D26" s="109"/>
      <c r="E26" s="109"/>
      <c r="F26" s="110"/>
      <c r="G26" s="57" t="str">
        <f>IF(H26="","",IF(H26&gt;J26,"○",IF(H26&lt;J26,"×","△")))</f>
        <v>○</v>
      </c>
      <c r="H26" s="57">
        <v>13</v>
      </c>
      <c r="I26" s="57" t="s">
        <v>7</v>
      </c>
      <c r="J26" s="58">
        <v>9</v>
      </c>
      <c r="K26" s="57" t="str">
        <f>IF(L26="","",IF(L26&gt;N26,"○",IF(L26&lt;N26,"×","△")))</f>
        <v>△</v>
      </c>
      <c r="L26" s="57">
        <v>10</v>
      </c>
      <c r="M26" s="57" t="s">
        <v>7</v>
      </c>
      <c r="N26" s="58">
        <v>10</v>
      </c>
      <c r="O26" s="57" t="str">
        <f>IF(P26="","",IF(P26&gt;R26,"○",IF(P26&lt;R26,"×","△")))</f>
        <v>○</v>
      </c>
      <c r="P26" s="57">
        <v>13</v>
      </c>
      <c r="Q26" s="44" t="s">
        <v>12</v>
      </c>
      <c r="R26" s="57">
        <v>4</v>
      </c>
      <c r="S26" s="122"/>
      <c r="T26" s="123"/>
      <c r="U26" s="123"/>
      <c r="V26" s="124"/>
      <c r="W26" s="72">
        <f>IF(G26="","",COUNTIF(G26:O26,"○"))</f>
        <v>2</v>
      </c>
      <c r="X26" s="82"/>
      <c r="Y26" s="72">
        <f>IF(G26="","",COUNTIF(G26:O26,"×"))</f>
        <v>0</v>
      </c>
      <c r="Z26" s="73"/>
      <c r="AA26" s="72">
        <f>IF(G26="","",COUNTIF(G26:O26,"△"))</f>
        <v>1</v>
      </c>
      <c r="AB26" s="73"/>
      <c r="AC26" s="82">
        <f>IF(G26="","",W26*3+AA26)</f>
        <v>7</v>
      </c>
      <c r="AD26" s="82"/>
      <c r="AE26" s="72">
        <v>1</v>
      </c>
      <c r="AF26" s="85"/>
      <c r="AG26" s="60">
        <f>IF(H26="","",(H26+L26+P26)-(J26+N26+R26))</f>
        <v>13</v>
      </c>
      <c r="AH26" s="60"/>
      <c r="AI26" s="60">
        <f>IF(H26="","",SUM(H26,L26,P26))</f>
        <v>36</v>
      </c>
      <c r="AJ26" s="60"/>
    </row>
    <row r="27" spans="2:36" ht="10.25" customHeight="1" x14ac:dyDescent="0.7">
      <c r="B27" s="59" t="s">
        <v>23</v>
      </c>
      <c r="C27" s="57" t="str">
        <f>IF(D27="","",IF(D27&gt;F27,"○",IF(D27&lt;F27,"×","△")))</f>
        <v>×</v>
      </c>
      <c r="D27" s="57">
        <f>IF(J26="","",J26)</f>
        <v>9</v>
      </c>
      <c r="E27" s="57" t="s">
        <v>7</v>
      </c>
      <c r="F27" s="58">
        <f>IF(H26="","",H26)</f>
        <v>13</v>
      </c>
      <c r="G27" s="66"/>
      <c r="H27" s="67"/>
      <c r="I27" s="67"/>
      <c r="J27" s="68"/>
      <c r="K27" s="57" t="str">
        <f>IF(L27="","",IF(L27&gt;N27,"○",IF(L27&lt;N27,"×","△")))</f>
        <v>○</v>
      </c>
      <c r="L27" s="57">
        <v>11</v>
      </c>
      <c r="M27" s="57" t="s">
        <v>7</v>
      </c>
      <c r="N27" s="58">
        <v>10</v>
      </c>
      <c r="O27" s="57" t="str">
        <f>IF(P27="","",IF(P27&gt;R27,"○",IF(P27&lt;R27,"×","△")))</f>
        <v>○</v>
      </c>
      <c r="P27" s="57">
        <v>11</v>
      </c>
      <c r="Q27" s="44" t="s">
        <v>12</v>
      </c>
      <c r="R27" s="57">
        <v>6</v>
      </c>
      <c r="S27" s="122"/>
      <c r="T27" s="123"/>
      <c r="U27" s="123"/>
      <c r="V27" s="124"/>
      <c r="W27" s="72">
        <f>IF(C27="","",COUNTIF(C27:O27,"○"))</f>
        <v>2</v>
      </c>
      <c r="X27" s="82"/>
      <c r="Y27" s="72">
        <f>IF(C27="","",COUNTIF(C27:O27,"×"))</f>
        <v>1</v>
      </c>
      <c r="Z27" s="73"/>
      <c r="AA27" s="72">
        <f>IF(C27="","",COUNTIF(C27:O27,"△"))</f>
        <v>0</v>
      </c>
      <c r="AB27" s="73"/>
      <c r="AC27" s="82">
        <f>IF(C27="","",W27*3+AA27)</f>
        <v>6</v>
      </c>
      <c r="AD27" s="82"/>
      <c r="AE27" s="72">
        <v>2</v>
      </c>
      <c r="AF27" s="85"/>
      <c r="AG27" s="60">
        <f>IF(D27="","",(D27+L27+P27)-(F27+N27+R27))</f>
        <v>2</v>
      </c>
      <c r="AH27" s="60"/>
      <c r="AI27" s="60">
        <f>IF(D27="","",SUM(D27,L27,P27))</f>
        <v>31</v>
      </c>
      <c r="AJ27" s="60"/>
    </row>
    <row r="28" spans="2:36" ht="10.25" customHeight="1" x14ac:dyDescent="0.7">
      <c r="B28" s="36" t="s">
        <v>24</v>
      </c>
      <c r="C28" t="str">
        <f>IF(D28="","",IF(D28&gt;F28,"○",IF(D28&lt;F28,"×","△")))</f>
        <v>△</v>
      </c>
      <c r="D28">
        <f>IF(N26="","",N26)</f>
        <v>10</v>
      </c>
      <c r="E28" t="s">
        <v>7</v>
      </c>
      <c r="F28" s="3">
        <f>IF(L26="","",L26)</f>
        <v>10</v>
      </c>
      <c r="G28" t="str">
        <f>IF(H28="","",IF(H28&gt;J28,"○",IF(H28&lt;J28,"×","△")))</f>
        <v>×</v>
      </c>
      <c r="H28">
        <f>IF(N27="","",N27)</f>
        <v>10</v>
      </c>
      <c r="I28" t="s">
        <v>7</v>
      </c>
      <c r="J28" s="3">
        <f>IF(L27="","",L27)</f>
        <v>11</v>
      </c>
      <c r="K28" s="79"/>
      <c r="L28" s="80"/>
      <c r="M28" s="80"/>
      <c r="N28" s="81"/>
      <c r="O28" s="4" t="str">
        <f>IF(P28="","",IF(P28&gt;R28,"○",IF(P28&lt;R28,"×","△")))</f>
        <v>×</v>
      </c>
      <c r="P28" s="1">
        <v>8</v>
      </c>
      <c r="Q28" s="1" t="s">
        <v>12</v>
      </c>
      <c r="R28" s="1">
        <v>9</v>
      </c>
      <c r="S28" s="122"/>
      <c r="T28" s="123"/>
      <c r="U28" s="123"/>
      <c r="V28" s="124"/>
      <c r="W28" s="83">
        <f>IF(C28="","",COUNTIF(C28:O28,"○"))</f>
        <v>0</v>
      </c>
      <c r="X28" s="83"/>
      <c r="Y28" s="77">
        <f>IF(C28="","",COUNTIF(C28:O28,"×"))</f>
        <v>2</v>
      </c>
      <c r="Z28" s="78"/>
      <c r="AA28" s="77">
        <f>IF(C28="","",COUNTIF(C28:O28,"△"))</f>
        <v>1</v>
      </c>
      <c r="AB28" s="78"/>
      <c r="AC28" s="84">
        <f>IF(C28="","",W28*3+AA28)</f>
        <v>1</v>
      </c>
      <c r="AD28" s="78"/>
      <c r="AE28" s="60">
        <v>4</v>
      </c>
      <c r="AF28" s="128"/>
      <c r="AG28" s="60">
        <f>IF(D28="","",(D28+H28+P28)-(F28+J28+R28))</f>
        <v>-2</v>
      </c>
      <c r="AH28" s="60"/>
      <c r="AI28" s="60">
        <f>IF(H28="","",SUM(D28,H28,P28))</f>
        <v>28</v>
      </c>
      <c r="AJ28" s="60"/>
    </row>
    <row r="29" spans="2:36" ht="10.25" customHeight="1" thickBot="1" x14ac:dyDescent="0.75">
      <c r="B29" s="39" t="s">
        <v>25</v>
      </c>
      <c r="C29" s="37" t="str">
        <f>IF(D29="","",IF(D29&gt;F29,"○",IF(D29&lt;F29,"×","△")))</f>
        <v>×</v>
      </c>
      <c r="D29" s="9">
        <f>IF(R26="","",R26)</f>
        <v>4</v>
      </c>
      <c r="E29" s="9" t="s">
        <v>7</v>
      </c>
      <c r="F29" s="13">
        <f>IF(P26="","",P26)</f>
        <v>13</v>
      </c>
      <c r="G29" s="9" t="str">
        <f>IF(H29="","",IF(H29&gt;J29,"○",IF(H29&lt;J29,"×","△")))</f>
        <v>×</v>
      </c>
      <c r="H29" s="9">
        <f>IF(R27="","",R27)</f>
        <v>6</v>
      </c>
      <c r="I29" s="9" t="s">
        <v>7</v>
      </c>
      <c r="J29" s="13">
        <f>IF(P27="","",P27)</f>
        <v>11</v>
      </c>
      <c r="K29" s="9" t="str">
        <f>IF(L29="","",IF(L29&gt;N29,"○",IF(L29&lt;N29,"×","△")))</f>
        <v>○</v>
      </c>
      <c r="L29" s="28">
        <f>IF(R28="","",R28)</f>
        <v>9</v>
      </c>
      <c r="M29" s="28" t="s">
        <v>12</v>
      </c>
      <c r="N29" s="29">
        <f>IF(P28="","",P28)</f>
        <v>8</v>
      </c>
      <c r="O29" s="129"/>
      <c r="P29" s="130"/>
      <c r="Q29" s="130"/>
      <c r="R29" s="131"/>
      <c r="S29" s="125"/>
      <c r="T29" s="126"/>
      <c r="U29" s="126"/>
      <c r="V29" s="127"/>
      <c r="W29" s="132">
        <f>IF(C29="","",COUNTIF(C29:K29,"○"))</f>
        <v>1</v>
      </c>
      <c r="X29" s="106"/>
      <c r="Y29" s="90">
        <f>IF(C29="","",COUNTIF(C29:K29,"×"))</f>
        <v>2</v>
      </c>
      <c r="Z29" s="89"/>
      <c r="AA29" s="90">
        <f>IF(C29="","",COUNTIF(C29:K29,"△"))</f>
        <v>0</v>
      </c>
      <c r="AB29" s="89"/>
      <c r="AC29" s="88">
        <f>IF(C29="","",W29*3+AA29)</f>
        <v>3</v>
      </c>
      <c r="AD29" s="89"/>
      <c r="AE29" s="106">
        <v>3</v>
      </c>
      <c r="AF29" s="107"/>
      <c r="AG29" s="60">
        <f>IF(D29="","",(D29+H29+L29)-(F29+J29+N29))</f>
        <v>-13</v>
      </c>
      <c r="AH29" s="60"/>
      <c r="AI29" s="60">
        <f>IF(H29="","",SUM(D29,H29,L29))</f>
        <v>19</v>
      </c>
      <c r="AJ29" s="60"/>
    </row>
    <row r="30" spans="2:36" x14ac:dyDescent="0.7">
      <c r="B30" s="2" t="s">
        <v>8</v>
      </c>
    </row>
    <row r="31" spans="2:36" ht="34.25" customHeight="1" x14ac:dyDescent="0.7"/>
    <row r="32" spans="2:36" ht="34.25" customHeight="1" x14ac:dyDescent="0.7"/>
    <row r="33" spans="2:36" ht="34.25" customHeight="1" x14ac:dyDescent="0.7"/>
    <row r="34" spans="2:36" ht="34.25" customHeight="1" x14ac:dyDescent="0.7"/>
    <row r="35" spans="2:36" ht="34.25" customHeight="1" x14ac:dyDescent="0.7"/>
    <row r="36" spans="2:36" ht="34.25" customHeight="1" x14ac:dyDescent="0.7"/>
    <row r="37" spans="2:36" ht="34.25" customHeight="1" x14ac:dyDescent="0.7"/>
    <row r="38" spans="2:36" ht="34.25" customHeight="1" x14ac:dyDescent="0.7"/>
    <row r="39" spans="2:36" ht="34.25" customHeight="1" x14ac:dyDescent="0.7"/>
    <row r="40" spans="2:36" ht="34.25" customHeight="1" x14ac:dyDescent="0.7"/>
    <row r="41" spans="2:36" ht="34.25" customHeight="1" x14ac:dyDescent="0.7"/>
    <row r="42" spans="2:36" ht="34.25" customHeight="1" x14ac:dyDescent="0.7"/>
    <row r="43" spans="2:36" ht="34.25" customHeight="1" x14ac:dyDescent="0.7"/>
    <row r="44" spans="2:36" ht="34.25" customHeight="1" x14ac:dyDescent="0.7"/>
    <row r="45" spans="2:36" ht="18" thickBot="1" x14ac:dyDescent="0.75">
      <c r="B45" s="6" t="s">
        <v>26</v>
      </c>
      <c r="AF45" s="6"/>
      <c r="AI45" s="7"/>
    </row>
    <row r="46" spans="2:36" ht="13.5" customHeight="1" thickBot="1" x14ac:dyDescent="0.75">
      <c r="B46" s="26"/>
      <c r="C46" s="143" t="str">
        <f>IF(B47="","",B47)</f>
        <v>ICH</v>
      </c>
      <c r="D46" s="144"/>
      <c r="E46" s="144"/>
      <c r="F46" s="145"/>
      <c r="G46" s="144" t="str">
        <f>IF(B48="","",B48)</f>
        <v>Betty's</v>
      </c>
      <c r="H46" s="144"/>
      <c r="I46" s="144"/>
      <c r="J46" s="144"/>
      <c r="K46" s="143" t="str">
        <f>IF(B49="","",B49)</f>
        <v>carina</v>
      </c>
      <c r="L46" s="144"/>
      <c r="M46" s="144"/>
      <c r="N46" s="145"/>
      <c r="O46" s="143" t="str">
        <f>IF(B50="","",B50)</f>
        <v>syuran</v>
      </c>
      <c r="P46" s="144"/>
      <c r="Q46" s="144"/>
      <c r="R46" s="145"/>
      <c r="S46" s="144" t="str">
        <f>IF(B51="","",B51)</f>
        <v>東海Weeds</v>
      </c>
      <c r="T46" s="144"/>
      <c r="U46" s="144"/>
      <c r="V46" s="145"/>
      <c r="W46" s="144" t="s">
        <v>0</v>
      </c>
      <c r="X46" s="147"/>
      <c r="Y46" s="148" t="s">
        <v>1</v>
      </c>
      <c r="Z46" s="149"/>
      <c r="AA46" s="148" t="s">
        <v>2</v>
      </c>
      <c r="AB46" s="149"/>
      <c r="AC46" s="146" t="s">
        <v>3</v>
      </c>
      <c r="AD46" s="146"/>
      <c r="AE46" s="143" t="s">
        <v>4</v>
      </c>
      <c r="AF46" s="145"/>
      <c r="AG46" s="71" t="s">
        <v>5</v>
      </c>
      <c r="AH46" s="71"/>
      <c r="AI46" s="71" t="s">
        <v>6</v>
      </c>
      <c r="AJ46" s="71"/>
    </row>
    <row r="47" spans="2:36" ht="13.5" customHeight="1" thickBot="1" x14ac:dyDescent="0.75">
      <c r="B47" s="27" t="s">
        <v>27</v>
      </c>
      <c r="C47" s="139"/>
      <c r="D47" s="139"/>
      <c r="E47" s="139"/>
      <c r="F47" s="140"/>
      <c r="G47" s="21" t="str">
        <f>IF(H47="","",IF(H47&gt;J47,"○",IF(H47&lt;J47,"×","△")))</f>
        <v>○</v>
      </c>
      <c r="H47" s="21">
        <v>9</v>
      </c>
      <c r="I47" s="21" t="s">
        <v>7</v>
      </c>
      <c r="J47" s="20">
        <v>6</v>
      </c>
      <c r="K47" s="21" t="str">
        <f>IF(L47="","",IF(L47&gt;N47,"○",IF(L47&lt;N47,"×","△")))</f>
        <v>○</v>
      </c>
      <c r="L47" s="21">
        <v>10</v>
      </c>
      <c r="M47" s="21" t="s">
        <v>7</v>
      </c>
      <c r="N47" s="20">
        <v>7</v>
      </c>
      <c r="O47" s="21" t="str">
        <f>IF(P47="","",IF(P47&gt;R47,"○",IF(P47&lt;R47,"×","△")))</f>
        <v>×</v>
      </c>
      <c r="P47" s="21">
        <v>7</v>
      </c>
      <c r="Q47" s="21" t="s">
        <v>7</v>
      </c>
      <c r="R47" s="20">
        <v>11</v>
      </c>
      <c r="S47" s="21" t="str">
        <f>IF(T47="","",IF(T47&gt;V47,"○",IF(T47&lt;V47,"×","△")))</f>
        <v>○</v>
      </c>
      <c r="T47" s="21">
        <v>8</v>
      </c>
      <c r="U47" s="21" t="s">
        <v>7</v>
      </c>
      <c r="V47" s="22">
        <v>6</v>
      </c>
      <c r="W47" s="141">
        <f>IF(G47="","",COUNTIF(G47:S47,"○"))</f>
        <v>3</v>
      </c>
      <c r="X47" s="142"/>
      <c r="Y47" s="141">
        <f>IF(G47="","",COUNTIF(G47:S47,"×"))</f>
        <v>1</v>
      </c>
      <c r="Z47" s="142"/>
      <c r="AA47" s="141">
        <f>IF(G47="","",COUNTIF(G47:S47,"△"))</f>
        <v>0</v>
      </c>
      <c r="AB47" s="142"/>
      <c r="AC47" s="61">
        <f>IF(G47="","",W47*3+AA47)</f>
        <v>9</v>
      </c>
      <c r="AD47" s="70"/>
      <c r="AE47" s="161">
        <v>1</v>
      </c>
      <c r="AF47" s="162"/>
      <c r="AG47" s="155">
        <f>IF(G47="","",(H47+L47+P47+T47)-(J47+N47+R47+V47))</f>
        <v>4</v>
      </c>
      <c r="AH47" s="60"/>
      <c r="AI47" s="60">
        <f>IF(G47="","",SUM(H47,L47,P47,T47,))</f>
        <v>34</v>
      </c>
      <c r="AJ47" s="60"/>
    </row>
    <row r="48" spans="2:36" ht="13.5" customHeight="1" thickBot="1" x14ac:dyDescent="0.75">
      <c r="B48" s="27" t="s">
        <v>28</v>
      </c>
      <c r="C48" s="21" t="str">
        <f>IF(D48="","",IF(D48&gt;F48,"○",IF(D48&lt;F48,"×","△")))</f>
        <v>×</v>
      </c>
      <c r="D48" s="15">
        <f>IF(J47="","",J47)</f>
        <v>6</v>
      </c>
      <c r="E48" s="15" t="s">
        <v>7</v>
      </c>
      <c r="F48" s="16">
        <f>IF(H47="","",H47)</f>
        <v>9</v>
      </c>
      <c r="G48" s="101"/>
      <c r="H48" s="102"/>
      <c r="I48" s="102"/>
      <c r="J48" s="103"/>
      <c r="K48" s="21" t="str">
        <f>IF(L48="","",IF(L48&gt;N48,"○",IF(L48&lt;N48,"×","△")))</f>
        <v>△</v>
      </c>
      <c r="L48" s="15">
        <v>9</v>
      </c>
      <c r="M48" s="15" t="s">
        <v>7</v>
      </c>
      <c r="N48" s="16">
        <v>9</v>
      </c>
      <c r="O48" s="21" t="str">
        <f>IF(P48="","",IF(P48&gt;R48,"○",IF(P48&lt;R48,"×","△")))</f>
        <v>×</v>
      </c>
      <c r="P48" s="21">
        <v>5</v>
      </c>
      <c r="Q48" s="21" t="s">
        <v>7</v>
      </c>
      <c r="R48" s="20">
        <v>9</v>
      </c>
      <c r="S48" s="21" t="str">
        <f>IF(T48="","",IF(T48&gt;V48,"○",IF(T48&lt;V48,"×","△")))</f>
        <v>×</v>
      </c>
      <c r="T48" s="21">
        <v>7</v>
      </c>
      <c r="U48" s="21" t="s">
        <v>7</v>
      </c>
      <c r="V48" s="22">
        <v>10</v>
      </c>
      <c r="W48" s="141">
        <f>IF(C48="","",COUNTIF(C48:S48,"○"))</f>
        <v>0</v>
      </c>
      <c r="X48" s="142"/>
      <c r="Y48" s="141">
        <f>IF(C48="","",COUNTIF(C48:S48,"×"))</f>
        <v>3</v>
      </c>
      <c r="Z48" s="142"/>
      <c r="AA48" s="141">
        <f>IF(C48="","",COUNTIF(C48:S48,"△"))</f>
        <v>1</v>
      </c>
      <c r="AB48" s="142"/>
      <c r="AC48" s="157">
        <f>IF(C48="","",W48*3+AA48)</f>
        <v>1</v>
      </c>
      <c r="AD48" s="128"/>
      <c r="AE48" s="104">
        <v>5</v>
      </c>
      <c r="AF48" s="87"/>
      <c r="AG48" s="155">
        <f>IF(C48="","",(D48+L48+P48+T48)-(F48+N48+R48+V48))</f>
        <v>-10</v>
      </c>
      <c r="AH48" s="60"/>
      <c r="AI48" s="60">
        <f>IF(C48="","",SUM(D48,L48,P48,T48,))</f>
        <v>27</v>
      </c>
      <c r="AJ48" s="60"/>
    </row>
    <row r="49" spans="1:36" ht="13.5" customHeight="1" thickBot="1" x14ac:dyDescent="0.75">
      <c r="B49" s="24" t="s">
        <v>29</v>
      </c>
      <c r="C49" s="21" t="str">
        <f>IF(D49="","",IF(D49&gt;F49,"○",IF(D49&lt;F49,"×","△")))</f>
        <v>×</v>
      </c>
      <c r="D49" s="15">
        <f>IF(N47="","",N47)</f>
        <v>7</v>
      </c>
      <c r="E49" s="15" t="s">
        <v>7</v>
      </c>
      <c r="F49" s="16">
        <f>IF(L47="","",L47)</f>
        <v>10</v>
      </c>
      <c r="G49" s="21" t="str">
        <f>IF(H49="","",IF(H49&gt;J49,"○",IF(H49&lt;J49,"×","△")))</f>
        <v>△</v>
      </c>
      <c r="H49" s="15">
        <f>IF(N48="","",N48)</f>
        <v>9</v>
      </c>
      <c r="I49" s="15" t="s">
        <v>7</v>
      </c>
      <c r="J49" s="16">
        <f>IF(L48="","",L48)</f>
        <v>9</v>
      </c>
      <c r="K49" s="101"/>
      <c r="L49" s="102"/>
      <c r="M49" s="102"/>
      <c r="N49" s="103"/>
      <c r="O49" s="21" t="str">
        <f>IF(P49="","",IF(P49&gt;R49,"○",IF(P49&lt;R49,"×","△")))</f>
        <v>△</v>
      </c>
      <c r="P49" s="21">
        <v>7</v>
      </c>
      <c r="Q49" s="21" t="s">
        <v>7</v>
      </c>
      <c r="R49" s="20">
        <v>7</v>
      </c>
      <c r="S49" s="21" t="str">
        <f>IF(T49="","",IF(T49&gt;V49,"○",IF(T49&lt;V49,"×","△")))</f>
        <v>○</v>
      </c>
      <c r="T49" s="21">
        <v>8</v>
      </c>
      <c r="U49" s="21" t="s">
        <v>7</v>
      </c>
      <c r="V49" s="22">
        <v>6</v>
      </c>
      <c r="W49" s="141">
        <f>IF(C49="","",COUNTIF(C49:S49,"○"))</f>
        <v>1</v>
      </c>
      <c r="X49" s="142"/>
      <c r="Y49" s="141">
        <f>IF(C49="","",COUNTIF(C49:S49,"×"))</f>
        <v>1</v>
      </c>
      <c r="Z49" s="142"/>
      <c r="AA49" s="141">
        <f>IF(C49="","",COUNTIF(C49:S49,"△"))</f>
        <v>2</v>
      </c>
      <c r="AB49" s="142"/>
      <c r="AC49" s="77">
        <f>IF(C49="","",W49*3+AA49)</f>
        <v>5</v>
      </c>
      <c r="AD49" s="158"/>
      <c r="AE49" s="104">
        <v>4</v>
      </c>
      <c r="AF49" s="87"/>
      <c r="AG49" s="155">
        <f>IF(C49="","",(D49+H49+P49+T49)-(F49+J49+R49+V49))</f>
        <v>-1</v>
      </c>
      <c r="AH49" s="60"/>
      <c r="AI49" s="60">
        <f>IF(C49="","",SUM(D49,H49,P49,T49,))</f>
        <v>31</v>
      </c>
      <c r="AJ49" s="60"/>
    </row>
    <row r="50" spans="1:36" ht="13.5" customHeight="1" thickBot="1" x14ac:dyDescent="0.75">
      <c r="A50" s="23"/>
      <c r="B50" s="25" t="s">
        <v>30</v>
      </c>
      <c r="C50" s="21" t="str">
        <f>IF(D50="","",IF(D50&gt;F50,"○",IF(D50&lt;F50,"×","△")))</f>
        <v>○</v>
      </c>
      <c r="D50" s="15">
        <f>IF(R47="","",R47)</f>
        <v>11</v>
      </c>
      <c r="E50" s="21" t="s">
        <v>7</v>
      </c>
      <c r="F50" s="16">
        <f>IF(P47="","",P47)</f>
        <v>7</v>
      </c>
      <c r="G50" s="21" t="str">
        <f>IF(H50="","",IF(H50&gt;J50,"○",IF(H50&lt;J50,"×","△")))</f>
        <v>○</v>
      </c>
      <c r="H50" s="15">
        <f>IF(R48="","",R48)</f>
        <v>9</v>
      </c>
      <c r="I50" s="21" t="s">
        <v>7</v>
      </c>
      <c r="J50" s="16">
        <f>IF(P48="","",P48)</f>
        <v>5</v>
      </c>
      <c r="K50" s="21" t="str">
        <f>IF(L50="","",IF(L50&gt;N50,"○",IF(L50&lt;N50,"×","△")))</f>
        <v>△</v>
      </c>
      <c r="L50" s="15">
        <f>IF(P49="","",P49)</f>
        <v>7</v>
      </c>
      <c r="M50" s="21" t="s">
        <v>7</v>
      </c>
      <c r="N50" s="20">
        <f>IF(P49="","",P49)</f>
        <v>7</v>
      </c>
      <c r="O50" s="139"/>
      <c r="P50" s="139"/>
      <c r="Q50" s="139"/>
      <c r="R50" s="140"/>
      <c r="S50" s="14" t="str">
        <f>IF(T50="","",IF(T50&gt;V50,"○",IF(T50&lt;V50,"×","△")))</f>
        <v>×</v>
      </c>
      <c r="T50" s="21">
        <v>5</v>
      </c>
      <c r="U50" s="21" t="s">
        <v>7</v>
      </c>
      <c r="V50" s="22">
        <v>8</v>
      </c>
      <c r="W50" s="141">
        <f>IF(C50="","",COUNTIF(C50:S50,"○"))</f>
        <v>2</v>
      </c>
      <c r="X50" s="142"/>
      <c r="Y50" s="141">
        <f>IF(C50="","",COUNTIF(C50:S50,"×"))</f>
        <v>1</v>
      </c>
      <c r="Z50" s="142"/>
      <c r="AA50" s="141">
        <f>IF(C50="","",COUNTIF(C50:S50,"△"))</f>
        <v>1</v>
      </c>
      <c r="AB50" s="142"/>
      <c r="AC50" s="86">
        <f>IF(C50="","",W50*3+AA50)</f>
        <v>7</v>
      </c>
      <c r="AD50" s="87"/>
      <c r="AE50" s="163">
        <v>2</v>
      </c>
      <c r="AF50" s="164"/>
      <c r="AG50" s="155">
        <f>IF(C50="","",(D50+H50+L50+T50)-(F50+J50+N50+V50))</f>
        <v>5</v>
      </c>
      <c r="AH50" s="60"/>
      <c r="AI50" s="60">
        <f>IF(C50="","",SUM(D50,H50,L50,T50,))</f>
        <v>32</v>
      </c>
      <c r="AJ50" s="60"/>
    </row>
    <row r="51" spans="1:36" ht="13.5" customHeight="1" thickBot="1" x14ac:dyDescent="0.75">
      <c r="A51" s="23"/>
      <c r="B51" s="40" t="s">
        <v>31</v>
      </c>
      <c r="C51" s="17" t="str">
        <f>IF(D51="","",IF(D51&gt;F51,"○",IF(D51&lt;F51,"×","△")))</f>
        <v>×</v>
      </c>
      <c r="D51" s="17">
        <f>IF(V47="","",V47)</f>
        <v>6</v>
      </c>
      <c r="E51" s="17" t="s">
        <v>7</v>
      </c>
      <c r="F51" s="19">
        <f>IF(T47="","",T47)</f>
        <v>8</v>
      </c>
      <c r="G51" s="17" t="str">
        <f>IF(H51="","",IF(H51&gt;J51,"○",IF(H51&lt;J51,"×","△")))</f>
        <v>○</v>
      </c>
      <c r="H51" s="17">
        <f>IF(V48="","",V48)</f>
        <v>10</v>
      </c>
      <c r="I51" s="17" t="s">
        <v>7</v>
      </c>
      <c r="J51" s="19">
        <f>IF(T48="","",T48)</f>
        <v>7</v>
      </c>
      <c r="K51" s="17" t="str">
        <f>IF(L51="","",IF(L51&gt;N51,"○",IF(L51&lt;N51,"×","△")))</f>
        <v>×</v>
      </c>
      <c r="L51" s="17">
        <f>IF(V49="","",V49)</f>
        <v>6</v>
      </c>
      <c r="M51" s="17" t="s">
        <v>7</v>
      </c>
      <c r="N51" s="19">
        <f>IF(T49="","",T49)</f>
        <v>8</v>
      </c>
      <c r="O51" s="18" t="str">
        <f>IF(P51="","",IF(P51&gt;R51,"○",IF(P51&lt;R51,"×","△")))</f>
        <v>○</v>
      </c>
      <c r="P51" s="17">
        <f>IF(V50="","",V50)</f>
        <v>8</v>
      </c>
      <c r="Q51" s="17" t="s">
        <v>7</v>
      </c>
      <c r="R51" s="19">
        <f>IF(T50="","",T50)</f>
        <v>5</v>
      </c>
      <c r="S51" s="150"/>
      <c r="T51" s="150"/>
      <c r="U51" s="150"/>
      <c r="V51" s="151"/>
      <c r="W51" s="154">
        <f>IF(C51="","",COUNTIF(C51:O51,"○"))</f>
        <v>2</v>
      </c>
      <c r="X51" s="153"/>
      <c r="Y51" s="152">
        <f>IF(C51="","",COUNTIF(C51:O51,"×"))</f>
        <v>2</v>
      </c>
      <c r="Z51" s="153"/>
      <c r="AA51" s="154">
        <f>IF(C51="","",COUNTIF(C51:O51,"△"))</f>
        <v>0</v>
      </c>
      <c r="AB51" s="153"/>
      <c r="AC51" s="152">
        <f>IF(C51="","",W51*3+AA51)</f>
        <v>6</v>
      </c>
      <c r="AD51" s="156"/>
      <c r="AE51" s="165">
        <v>3</v>
      </c>
      <c r="AF51" s="166"/>
      <c r="AG51" s="155">
        <f>IF(C51="","",(D51+H51+L51+P51)-(F51+J51+N51+R51))</f>
        <v>2</v>
      </c>
      <c r="AH51" s="60"/>
      <c r="AI51" s="60">
        <f>IF(C51="","",SUM(D51,L51,P51,H51,))</f>
        <v>30</v>
      </c>
      <c r="AJ51" s="60"/>
    </row>
  </sheetData>
  <mergeCells count="246">
    <mergeCell ref="AI50:AJ50"/>
    <mergeCell ref="S51:V51"/>
    <mergeCell ref="W51:X51"/>
    <mergeCell ref="Y51:Z51"/>
    <mergeCell ref="AA51:AB51"/>
    <mergeCell ref="AC51:AD51"/>
    <mergeCell ref="AE51:AF51"/>
    <mergeCell ref="AG51:AH51"/>
    <mergeCell ref="AI51:AJ51"/>
    <mergeCell ref="AI48:AJ48"/>
    <mergeCell ref="K49:N49"/>
    <mergeCell ref="W49:X49"/>
    <mergeCell ref="Y49:Z49"/>
    <mergeCell ref="AA49:AB49"/>
    <mergeCell ref="AC49:AD49"/>
    <mergeCell ref="AE49:AF49"/>
    <mergeCell ref="AG49:AH49"/>
    <mergeCell ref="AI49:AJ49"/>
    <mergeCell ref="AI46:AJ46"/>
    <mergeCell ref="C47:F47"/>
    <mergeCell ref="W47:X47"/>
    <mergeCell ref="Y47:Z47"/>
    <mergeCell ref="AA47:AB47"/>
    <mergeCell ref="AC47:AD47"/>
    <mergeCell ref="AE47:AF47"/>
    <mergeCell ref="AG47:AH47"/>
    <mergeCell ref="AI47:AJ47"/>
    <mergeCell ref="C46:F46"/>
    <mergeCell ref="G46:J46"/>
    <mergeCell ref="K46:N46"/>
    <mergeCell ref="O46:R46"/>
    <mergeCell ref="S46:V46"/>
    <mergeCell ref="W46:X46"/>
    <mergeCell ref="Y46:Z46"/>
    <mergeCell ref="AA46:AB46"/>
    <mergeCell ref="AC46:AD46"/>
    <mergeCell ref="AE46:AF46"/>
    <mergeCell ref="AG46:AH46"/>
    <mergeCell ref="G48:J48"/>
    <mergeCell ref="W48:X48"/>
    <mergeCell ref="Y48:Z48"/>
    <mergeCell ref="AA48:AB48"/>
    <mergeCell ref="AC48:AD48"/>
    <mergeCell ref="AE48:AF48"/>
    <mergeCell ref="AG48:AH48"/>
    <mergeCell ref="O50:R50"/>
    <mergeCell ref="W50:X50"/>
    <mergeCell ref="Y50:Z50"/>
    <mergeCell ref="AA50:AB50"/>
    <mergeCell ref="AC50:AD50"/>
    <mergeCell ref="AE50:AF50"/>
    <mergeCell ref="AG50:AH50"/>
    <mergeCell ref="AM8:AP8"/>
    <mergeCell ref="O29:R29"/>
    <mergeCell ref="W29:X29"/>
    <mergeCell ref="Y29:Z29"/>
    <mergeCell ref="AA29:AB29"/>
    <mergeCell ref="AC29:AD29"/>
    <mergeCell ref="AE29:AF29"/>
    <mergeCell ref="AG29:AH29"/>
    <mergeCell ref="AI29:AJ29"/>
    <mergeCell ref="S12:V16"/>
    <mergeCell ref="S18:V18"/>
    <mergeCell ref="S23:V23"/>
    <mergeCell ref="W23:X23"/>
    <mergeCell ref="Y23:Z23"/>
    <mergeCell ref="AA23:AB23"/>
    <mergeCell ref="AC23:AD23"/>
    <mergeCell ref="AE23:AF23"/>
    <mergeCell ref="AG23:AH23"/>
    <mergeCell ref="AG16:AH16"/>
    <mergeCell ref="AI16:AJ16"/>
    <mergeCell ref="O18:R18"/>
    <mergeCell ref="O22:R22"/>
    <mergeCell ref="W22:X22"/>
    <mergeCell ref="Y22:Z22"/>
    <mergeCell ref="AA22:AB22"/>
    <mergeCell ref="AC22:AD22"/>
    <mergeCell ref="AE22:AF22"/>
    <mergeCell ref="AG22:AH22"/>
    <mergeCell ref="AI22:AJ22"/>
    <mergeCell ref="AG18:AH18"/>
    <mergeCell ref="AI18:AJ18"/>
    <mergeCell ref="O16:R16"/>
    <mergeCell ref="W16:X16"/>
    <mergeCell ref="O9:R9"/>
    <mergeCell ref="W9:X9"/>
    <mergeCell ref="Y9:Z9"/>
    <mergeCell ref="AA9:AB9"/>
    <mergeCell ref="AC9:AD9"/>
    <mergeCell ref="AE9:AF9"/>
    <mergeCell ref="AG9:AH9"/>
    <mergeCell ref="AI9:AJ9"/>
    <mergeCell ref="O12:R12"/>
    <mergeCell ref="S10:V10"/>
    <mergeCell ref="W10:X10"/>
    <mergeCell ref="Y10:Z10"/>
    <mergeCell ref="AA10:AB10"/>
    <mergeCell ref="AG27:AH27"/>
    <mergeCell ref="AI27:AJ27"/>
    <mergeCell ref="G27:J27"/>
    <mergeCell ref="W27:X27"/>
    <mergeCell ref="Y27:Z27"/>
    <mergeCell ref="AA27:AB27"/>
    <mergeCell ref="AC27:AD27"/>
    <mergeCell ref="AE27:AF27"/>
    <mergeCell ref="AG25:AH25"/>
    <mergeCell ref="AI25:AJ25"/>
    <mergeCell ref="G20:J20"/>
    <mergeCell ref="AG21:AH21"/>
    <mergeCell ref="AI21:AJ21"/>
    <mergeCell ref="W20:X20"/>
    <mergeCell ref="Y20:Z20"/>
    <mergeCell ref="AA20:AB20"/>
    <mergeCell ref="AC20:AD20"/>
    <mergeCell ref="AE20:AF20"/>
    <mergeCell ref="O25:R25"/>
    <mergeCell ref="AG19:AH19"/>
    <mergeCell ref="AI19:AJ19"/>
    <mergeCell ref="AI23:AJ23"/>
    <mergeCell ref="S25:V29"/>
    <mergeCell ref="C26:F26"/>
    <mergeCell ref="W26:X26"/>
    <mergeCell ref="Y26:Z26"/>
    <mergeCell ref="AA26:AB26"/>
    <mergeCell ref="AC26:AD26"/>
    <mergeCell ref="AE26:AF26"/>
    <mergeCell ref="AG26:AH26"/>
    <mergeCell ref="AI26:AJ26"/>
    <mergeCell ref="C25:F25"/>
    <mergeCell ref="G25:J25"/>
    <mergeCell ref="K25:N25"/>
    <mergeCell ref="W25:X25"/>
    <mergeCell ref="Y25:Z25"/>
    <mergeCell ref="AA25:AB25"/>
    <mergeCell ref="AC25:AD25"/>
    <mergeCell ref="AE25:AF25"/>
    <mergeCell ref="K28:N28"/>
    <mergeCell ref="W28:X28"/>
    <mergeCell ref="Y28:Z28"/>
    <mergeCell ref="AA28:AB28"/>
    <mergeCell ref="AG20:AH20"/>
    <mergeCell ref="AI20:AJ20"/>
    <mergeCell ref="K21:N21"/>
    <mergeCell ref="W21:X21"/>
    <mergeCell ref="Y21:Z21"/>
    <mergeCell ref="AA21:AB21"/>
    <mergeCell ref="AC21:AD21"/>
    <mergeCell ref="AE21:AF21"/>
    <mergeCell ref="AC28:AD28"/>
    <mergeCell ref="AE28:AF28"/>
    <mergeCell ref="AG28:AH28"/>
    <mergeCell ref="AI28:AJ28"/>
    <mergeCell ref="Y16:Z16"/>
    <mergeCell ref="AA16:AB16"/>
    <mergeCell ref="AC16:AD16"/>
    <mergeCell ref="AE16:AF16"/>
    <mergeCell ref="C19:F19"/>
    <mergeCell ref="W19:X19"/>
    <mergeCell ref="Y19:Z19"/>
    <mergeCell ref="AA19:AB19"/>
    <mergeCell ref="AC19:AD19"/>
    <mergeCell ref="AE19:AF19"/>
    <mergeCell ref="C18:F18"/>
    <mergeCell ref="G18:J18"/>
    <mergeCell ref="K18:N18"/>
    <mergeCell ref="W18:X18"/>
    <mergeCell ref="Y18:Z18"/>
    <mergeCell ref="AA18:AB18"/>
    <mergeCell ref="AC18:AD18"/>
    <mergeCell ref="AE18:AF18"/>
    <mergeCell ref="K15:N15"/>
    <mergeCell ref="W15:X15"/>
    <mergeCell ref="Y15:Z15"/>
    <mergeCell ref="AA15:AB15"/>
    <mergeCell ref="AC15:AD15"/>
    <mergeCell ref="AE15:AF15"/>
    <mergeCell ref="G14:J14"/>
    <mergeCell ref="W14:X14"/>
    <mergeCell ref="Y14:Z14"/>
    <mergeCell ref="AA14:AB14"/>
    <mergeCell ref="AC14:AD14"/>
    <mergeCell ref="AE14:AF14"/>
    <mergeCell ref="AG14:AH14"/>
    <mergeCell ref="AI14:AJ14"/>
    <mergeCell ref="AG15:AH15"/>
    <mergeCell ref="AI15:AJ15"/>
    <mergeCell ref="AC12:AD12"/>
    <mergeCell ref="AE12:AF12"/>
    <mergeCell ref="AG12:AH12"/>
    <mergeCell ref="AI12:AJ12"/>
    <mergeCell ref="AC10:AD10"/>
    <mergeCell ref="AE10:AF10"/>
    <mergeCell ref="AG10:AH10"/>
    <mergeCell ref="AI10:AJ10"/>
    <mergeCell ref="AG13:AH13"/>
    <mergeCell ref="AI13:AJ13"/>
    <mergeCell ref="C13:F13"/>
    <mergeCell ref="W13:X13"/>
    <mergeCell ref="Y13:Z13"/>
    <mergeCell ref="AA13:AB13"/>
    <mergeCell ref="AC13:AD13"/>
    <mergeCell ref="AE13:AF13"/>
    <mergeCell ref="C12:F12"/>
    <mergeCell ref="G12:J12"/>
    <mergeCell ref="K12:N12"/>
    <mergeCell ref="W12:X12"/>
    <mergeCell ref="Y12:Z12"/>
    <mergeCell ref="AA12:AB12"/>
    <mergeCell ref="AA8:AB8"/>
    <mergeCell ref="K8:N8"/>
    <mergeCell ref="W6:X6"/>
    <mergeCell ref="W7:X7"/>
    <mergeCell ref="W8:X8"/>
    <mergeCell ref="AG6:AH6"/>
    <mergeCell ref="AG7:AH7"/>
    <mergeCell ref="AG8:AH8"/>
    <mergeCell ref="AI8:AJ8"/>
    <mergeCell ref="AC6:AD6"/>
    <mergeCell ref="AC7:AD7"/>
    <mergeCell ref="AC8:AD8"/>
    <mergeCell ref="AE6:AF6"/>
    <mergeCell ref="AE7:AF7"/>
    <mergeCell ref="AE8:AF8"/>
    <mergeCell ref="A1:AP2"/>
    <mergeCell ref="C5:F5"/>
    <mergeCell ref="G5:J5"/>
    <mergeCell ref="K5:N5"/>
    <mergeCell ref="W5:X5"/>
    <mergeCell ref="C6:F6"/>
    <mergeCell ref="G7:J7"/>
    <mergeCell ref="Y5:Z5"/>
    <mergeCell ref="AA5:AB5"/>
    <mergeCell ref="AC5:AD5"/>
    <mergeCell ref="AE5:AF5"/>
    <mergeCell ref="AG5:AH5"/>
    <mergeCell ref="AI5:AJ5"/>
    <mergeCell ref="Y6:Z6"/>
    <mergeCell ref="Y7:Z7"/>
    <mergeCell ref="AI6:AJ6"/>
    <mergeCell ref="AI7:AJ7"/>
    <mergeCell ref="O5:R5"/>
    <mergeCell ref="S5:V5"/>
    <mergeCell ref="Y8:Z8"/>
    <mergeCell ref="AA6:AB6"/>
    <mergeCell ref="AA7:AB7"/>
  </mergeCells>
  <phoneticPr fontId="2"/>
  <pageMargins left="0.7" right="0.7" top="0.75" bottom="0.75" header="0.3" footer="0.3"/>
  <pageSetup paperSize="9" scale="75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Ｒ05冬季結果</vt:lpstr>
      <vt:lpstr>'Ｒ05冬季結果'!Print_Area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HAMAGUCHI</dc:creator>
  <cp:lastModifiedBy>優季 土屋</cp:lastModifiedBy>
  <cp:lastPrinted>2024-02-04T13:14:42Z</cp:lastPrinted>
  <dcterms:created xsi:type="dcterms:W3CDTF">2023-08-13T12:33:00Z</dcterms:created>
  <dcterms:modified xsi:type="dcterms:W3CDTF">2024-02-04T13:15:24Z</dcterms:modified>
</cp:coreProperties>
</file>